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865" yWindow="-15" windowWidth="11910" windowHeight="9570"/>
  </bookViews>
  <sheets>
    <sheet name="Primeri" sheetId="1" r:id="rId1"/>
    <sheet name="Zadaci1" sheetId="4" r:id="rId2"/>
    <sheet name="Zadaci2" sheetId="3" r:id="rId3"/>
    <sheet name="Liste" sheetId="2" r:id="rId4"/>
  </sheets>
  <externalReferences>
    <externalReference r:id="rId5"/>
  </externalReferences>
  <definedNames>
    <definedName name="odseci" localSheetId="1">[1]Liste!$A$1:$A$5</definedName>
    <definedName name="odseci">Liste!$A$1:$A$5</definedName>
  </definedNames>
  <calcPr calcId="145621"/>
</workbook>
</file>

<file path=xl/calcChain.xml><?xml version="1.0" encoding="utf-8"?>
<calcChain xmlns="http://schemas.openxmlformats.org/spreadsheetml/2006/main">
  <c r="C23" i="4" l="1"/>
  <c r="I22" i="3" l="1"/>
  <c r="H24" i="3" l="1"/>
  <c r="H23" i="3"/>
  <c r="K22" i="3"/>
  <c r="H22" i="3"/>
  <c r="F9" i="1" l="1"/>
  <c r="E17" i="1"/>
  <c r="B36" i="1"/>
  <c r="D36" i="1"/>
  <c r="C59" i="1"/>
  <c r="C60" i="1"/>
</calcChain>
</file>

<file path=xl/sharedStrings.xml><?xml version="1.0" encoding="utf-8"?>
<sst xmlns="http://schemas.openxmlformats.org/spreadsheetml/2006/main" count="297" uniqueCount="162">
  <si>
    <t>Funkcija CONCATENATE()</t>
  </si>
  <si>
    <t>Funkcija vrši spajanje više tekstova u jednu ćeliju</t>
  </si>
  <si>
    <t>Sintaksa: CONCATENATE(tekst1;tekst2;tekst3...)</t>
  </si>
  <si>
    <t xml:space="preserve">Argumenti funkcije (tekst1, tekst2...) mogu biti adrese ćelija koje sadrže tekst ili konkretan tekst napisan između navodnika  </t>
  </si>
  <si>
    <t>Primer</t>
  </si>
  <si>
    <t>Spojiti redom Prezime, Roditelj i Ime a da se pri tome Roditelj prikazuje u zagradi</t>
  </si>
  <si>
    <t>Prezime</t>
  </si>
  <si>
    <t>Ime</t>
  </si>
  <si>
    <t>Roditelj</t>
  </si>
  <si>
    <t>Prebivalište</t>
  </si>
  <si>
    <t>Spojeno</t>
  </si>
  <si>
    <t>STOJANOVIĆ</t>
  </si>
  <si>
    <t>STRAHINJA</t>
  </si>
  <si>
    <t>ZORAN</t>
  </si>
  <si>
    <t>VRŠAC</t>
  </si>
  <si>
    <r>
      <t xml:space="preserve">Funkcija u polju F9 glasi:    </t>
    </r>
    <r>
      <rPr>
        <b/>
        <sz val="10"/>
        <rFont val="Arial"/>
        <family val="2"/>
        <charset val="238"/>
      </rPr>
      <t>=CONCATENATE(B9;" (";D9;") ";C9)</t>
    </r>
  </si>
  <si>
    <t>Funkcija PROPER()</t>
  </si>
  <si>
    <t>Formatira tekst na taj način da sva prva slova u svim rečima budu velika a ostala slova mala</t>
  </si>
  <si>
    <t>Sintaksa: PROPER(tekst)</t>
  </si>
  <si>
    <t>Primenom funkcije PROPER() dobija se</t>
  </si>
  <si>
    <t>STOJANOVIĆ (ZORAN) STRAHINJA</t>
  </si>
  <si>
    <r>
      <t xml:space="preserve">Funkcija u polju E17 glasi:    </t>
    </r>
    <r>
      <rPr>
        <b/>
        <sz val="10"/>
        <rFont val="Arial"/>
        <family val="2"/>
        <charset val="238"/>
      </rPr>
      <t>=PROPER(B17)</t>
    </r>
  </si>
  <si>
    <t>Funkcija COUNTIF()</t>
  </si>
  <si>
    <t>Sintaksa: COUNTIF(opseg;uslov)</t>
  </si>
  <si>
    <r>
      <t xml:space="preserve">Funkcija broji ćelije koje u datom </t>
    </r>
    <r>
      <rPr>
        <b/>
        <sz val="10"/>
        <rFont val="Arial"/>
        <family val="2"/>
        <charset val="238"/>
      </rPr>
      <t>opsegu</t>
    </r>
    <r>
      <rPr>
        <sz val="10"/>
        <rFont val="Arial"/>
        <charset val="238"/>
      </rPr>
      <t xml:space="preserve"> zadovoljavaju navedeni </t>
    </r>
    <r>
      <rPr>
        <b/>
        <sz val="10"/>
        <rFont val="Arial"/>
        <family val="2"/>
        <charset val="238"/>
      </rPr>
      <t>uslov</t>
    </r>
  </si>
  <si>
    <t>Uslov može biti u vidu broja, teksta ili izraza (56,"56","&gt;56")</t>
  </si>
  <si>
    <t>Prebrojati ćelije u koloni Odsek 
koje imaju sadržaj INFOR</t>
  </si>
  <si>
    <t>Prebrojati ćelije u koloni Ocena 
koje imaju vrednost veću od 3,10</t>
  </si>
  <si>
    <t>Odsek</t>
  </si>
  <si>
    <t xml:space="preserve">Ocena </t>
  </si>
  <si>
    <t>MUST</t>
  </si>
  <si>
    <t>INFOR</t>
  </si>
  <si>
    <t>MFIR</t>
  </si>
  <si>
    <t>MTUR</t>
  </si>
  <si>
    <t>=COUNTIF(B27:B35;"infor")</t>
  </si>
  <si>
    <t>=COUNTIF(B27:B35;"&gt;3,10")</t>
  </si>
  <si>
    <t>Funkcija SUMIF()</t>
  </si>
  <si>
    <t>Sintaksa: SUMIF(opseg;uslov;opseg_za_sabiranje)</t>
  </si>
  <si>
    <r>
      <t xml:space="preserve">Funkcija sabira ćelije iz </t>
    </r>
    <r>
      <rPr>
        <b/>
        <sz val="10"/>
        <rFont val="Arial"/>
        <family val="2"/>
        <charset val="238"/>
      </rPr>
      <t>opsega_za_sabiranje</t>
    </r>
    <r>
      <rPr>
        <sz val="10"/>
        <rFont val="Arial"/>
        <charset val="238"/>
      </rPr>
      <t xml:space="preserve"> uzimajući u obzir </t>
    </r>
    <r>
      <rPr>
        <b/>
        <sz val="10"/>
        <rFont val="Arial"/>
        <family val="2"/>
        <charset val="238"/>
      </rPr>
      <t>uslov</t>
    </r>
    <r>
      <rPr>
        <sz val="10"/>
        <rFont val="Arial"/>
        <charset val="238"/>
      </rPr>
      <t xml:space="preserve"> razmatran u navedenom </t>
    </r>
    <r>
      <rPr>
        <b/>
        <sz val="10"/>
        <rFont val="Arial"/>
        <family val="2"/>
        <charset val="238"/>
      </rPr>
      <t>opsegu</t>
    </r>
  </si>
  <si>
    <r>
      <t xml:space="preserve">Ukoliko se izostavi </t>
    </r>
    <r>
      <rPr>
        <b/>
        <sz val="10"/>
        <rFont val="Arial"/>
        <family val="2"/>
        <charset val="238"/>
      </rPr>
      <t>opseg_za_sabiranje</t>
    </r>
    <r>
      <rPr>
        <sz val="10"/>
        <rFont val="Arial"/>
        <charset val="238"/>
      </rPr>
      <t xml:space="preserve"> sabiranje će se izvršiti nad ćelijama iz </t>
    </r>
    <r>
      <rPr>
        <b/>
        <sz val="10"/>
        <rFont val="Arial"/>
        <family val="2"/>
        <charset val="238"/>
      </rPr>
      <t>opsega</t>
    </r>
    <r>
      <rPr>
        <sz val="10"/>
        <rFont val="Arial"/>
        <charset val="238"/>
      </rPr>
      <t>.</t>
    </r>
  </si>
  <si>
    <t>U prvom primeru su sabrane sve ocene sa odseka MTUR</t>
  </si>
  <si>
    <t>U drugom primeru su sabrane sve ocene veće od 4,5. Treći argument je izostavljen jer se opseg za uslov i sabiranje isti.</t>
  </si>
  <si>
    <t>1. primer</t>
  </si>
  <si>
    <t>=SUMIF(B47:B56;"MTUR";C47:C56)</t>
  </si>
  <si>
    <t>2. primer</t>
  </si>
  <si>
    <t>=SUMIF(C47:C56;"&gt;4,5")</t>
  </si>
  <si>
    <t>Završena škola</t>
  </si>
  <si>
    <t>Ocena I</t>
  </si>
  <si>
    <t>Ocena II</t>
  </si>
  <si>
    <t>Ocena III</t>
  </si>
  <si>
    <t>Ocena IV</t>
  </si>
  <si>
    <t>HEMIJSKO-TEHNOLOŠKA</t>
  </si>
  <si>
    <t>BARNA</t>
  </si>
  <si>
    <t>DEJAN</t>
  </si>
  <si>
    <t>MIRON</t>
  </si>
  <si>
    <t>RUSKI KRSTUR</t>
  </si>
  <si>
    <t>TEHNIČKA</t>
  </si>
  <si>
    <t>PREKODRAVAC</t>
  </si>
  <si>
    <t>RADMILA</t>
  </si>
  <si>
    <t>DOBRIVOJ</t>
  </si>
  <si>
    <t>MOROVIĆ</t>
  </si>
  <si>
    <t>EKONOMSKA</t>
  </si>
  <si>
    <t>KOMLENIĆ</t>
  </si>
  <si>
    <t>BRANISLAVA</t>
  </si>
  <si>
    <t>MILAN</t>
  </si>
  <si>
    <t>BEŠKA</t>
  </si>
  <si>
    <t>KECMAN</t>
  </si>
  <si>
    <t>NADA</t>
  </si>
  <si>
    <t>STANKO</t>
  </si>
  <si>
    <t>RUMA</t>
  </si>
  <si>
    <t>POLJOPRIVREDNA I ŠUMARSKA</t>
  </si>
  <si>
    <t>ŠAKIĆ</t>
  </si>
  <si>
    <t>IGOR</t>
  </si>
  <si>
    <t>BRANKO</t>
  </si>
  <si>
    <t>EKONOMSKE STRUKE</t>
  </si>
  <si>
    <t>PAJO</t>
  </si>
  <si>
    <t>VEDRAN</t>
  </si>
  <si>
    <t>LJILJA</t>
  </si>
  <si>
    <t>HERCEG NOVI</t>
  </si>
  <si>
    <t>MALUŠEV</t>
  </si>
  <si>
    <t>NIKOLA</t>
  </si>
  <si>
    <t>DRAGAN</t>
  </si>
  <si>
    <t>RODIĆ</t>
  </si>
  <si>
    <t>IVANA</t>
  </si>
  <si>
    <t>ŽELJKO</t>
  </si>
  <si>
    <t>KUCURA</t>
  </si>
  <si>
    <t>TAMAŠ</t>
  </si>
  <si>
    <t>ANITA</t>
  </si>
  <si>
    <t>SIMIĆ</t>
  </si>
  <si>
    <t>MIROSLAV</t>
  </si>
  <si>
    <t>MIRKO</t>
  </si>
  <si>
    <t>BAČKA TOPOLA</t>
  </si>
  <si>
    <t>GIMNAZIJA</t>
  </si>
  <si>
    <t>ŠOMOŠI</t>
  </si>
  <si>
    <t>NIKOLINA</t>
  </si>
  <si>
    <t>STEVAN</t>
  </si>
  <si>
    <t>B. PALANKA</t>
  </si>
  <si>
    <t>TOT</t>
  </si>
  <si>
    <t>ROBERT</t>
  </si>
  <si>
    <t>LASLO</t>
  </si>
  <si>
    <t>ZRENJANIN</t>
  </si>
  <si>
    <t>ERDEVIK</t>
  </si>
  <si>
    <t>MILENA</t>
  </si>
  <si>
    <t>ČURUG</t>
  </si>
  <si>
    <t>BALEVIĆ</t>
  </si>
  <si>
    <t>MARINA</t>
  </si>
  <si>
    <t>BRANISLAV</t>
  </si>
  <si>
    <t>BEČEJ</t>
  </si>
  <si>
    <t>KOVAČ-VAGNER</t>
  </si>
  <si>
    <t>OSKAR</t>
  </si>
  <si>
    <t>HELMAR</t>
  </si>
  <si>
    <t>AJDUK</t>
  </si>
  <si>
    <t>DANIJEL</t>
  </si>
  <si>
    <t>VLADIMIR</t>
  </si>
  <si>
    <t>APATIN</t>
  </si>
  <si>
    <t>KRAVIĆ</t>
  </si>
  <si>
    <t>ŽELJKA</t>
  </si>
  <si>
    <t>MARKO</t>
  </si>
  <si>
    <t>VELIKA GREDA</t>
  </si>
  <si>
    <t>SRDIĆ</t>
  </si>
  <si>
    <t>MILJAN</t>
  </si>
  <si>
    <t>BOŠKO</t>
  </si>
  <si>
    <t>BUDISAVA</t>
  </si>
  <si>
    <t>PUMPS</t>
  </si>
  <si>
    <t>TADIĆ</t>
  </si>
  <si>
    <t>MARIJANA</t>
  </si>
  <si>
    <t>KRASIMIR</t>
  </si>
  <si>
    <t>NOVI SAD</t>
  </si>
  <si>
    <t>1. Zadatak</t>
  </si>
  <si>
    <t>Del. broj</t>
  </si>
  <si>
    <t>Prebrojati koliko ima kandidata na odseku INFOR</t>
  </si>
  <si>
    <t>Rešenje:</t>
  </si>
  <si>
    <t>=COUNTIF(K2:K21;"infor")</t>
  </si>
  <si>
    <t>2. Zadatak</t>
  </si>
  <si>
    <t>Sabrati ocene III razreda odseka MFIR</t>
  </si>
  <si>
    <t>3. Zadatak</t>
  </si>
  <si>
    <t>Izračunati prosek ocena II razreda za MUST</t>
  </si>
  <si>
    <t>=SUMIF(K2:K21;"MUST";H2:H21)/COUNTIF(K2:K21;"MUST")</t>
  </si>
  <si>
    <t>Upisano u ćeliju K22</t>
  </si>
  <si>
    <t>Upisano u ćeliju I22</t>
  </si>
  <si>
    <t>Upisano u ćeliju H22</t>
  </si>
  <si>
    <t>4. Zadatak</t>
  </si>
  <si>
    <t>=SUMIF(K2:K21;K23;H2:H21)/COUNTIF(K2:K21;K23)</t>
  </si>
  <si>
    <t>Upisano u ćeliju H23</t>
  </si>
  <si>
    <t>must</t>
  </si>
  <si>
    <t>5. Zadatak</t>
  </si>
  <si>
    <t>Omogućiti da se isti prosek računa na osnovu odseka koji se BIRA iz ćelije K24</t>
  </si>
  <si>
    <t>Omogućiti da se isti prosek računa na osnovu odseka koji se unosi u ćeliju K23, a ne u formulu</t>
  </si>
  <si>
    <t>a) kreirati radni list LISTE i u njemu upisati nazive odseka</t>
  </si>
  <si>
    <r>
      <t xml:space="preserve">b) na osnovu tih ćelija formirati Listu </t>
    </r>
    <r>
      <rPr>
        <i/>
        <sz val="11"/>
        <color theme="1"/>
        <rFont val="Calibri"/>
        <family val="2"/>
        <scheme val="minor"/>
      </rPr>
      <t>odseci</t>
    </r>
    <r>
      <rPr>
        <sz val="11"/>
        <color theme="1"/>
        <rFont val="Calibri"/>
        <family val="2"/>
        <charset val="238"/>
        <scheme val="minor"/>
      </rPr>
      <t xml:space="preserve"> (Formulas-Name manager-New)</t>
    </r>
  </si>
  <si>
    <r>
      <t xml:space="preserve">c) u ćeliji K24 postaviti Data validation na osnovu Liste </t>
    </r>
    <r>
      <rPr>
        <i/>
        <sz val="11"/>
        <color theme="1"/>
        <rFont val="Calibri"/>
        <family val="2"/>
        <scheme val="minor"/>
      </rPr>
      <t>odseci</t>
    </r>
  </si>
  <si>
    <t>=SUMIF(K2:K21;K24;H2:H21)/COUNTIF(K2:K21;K24)</t>
  </si>
  <si>
    <t>Upisano u ćeliju H24</t>
  </si>
  <si>
    <t>U koloni Spojeno ispisati podatke na sledeći način:</t>
  </si>
  <si>
    <t>Spojiti redom Prezime, Roditelj i ime ostavljajući prazno mesto između njih</t>
  </si>
  <si>
    <t>U istoj ćeliji u nastavku ispisati u zagradi prebivalište</t>
  </si>
  <si>
    <t>Primer za prvi red:</t>
  </si>
  <si>
    <t>STOJANOVIĆ ZORAN STRAHINJA (VRŠAC)</t>
  </si>
  <si>
    <t>Ispisati sadržaj ćelija tako da svaka reč ima vodeće veliko slovo</t>
  </si>
  <si>
    <t>Rešenje</t>
  </si>
  <si>
    <t>=concatenate(A2;" ";C2;" ";B2;" (";D2;")")</t>
  </si>
  <si>
    <t>=PROPER(A23)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</si>
</sst>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u/>
      <sz val="10"/>
      <name val="Arial"/>
      <family val="2"/>
      <charset val="238"/>
    </font>
    <font>
      <u/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2" fillId="0" borderId="0"/>
    <xf numFmtId="0" fontId="2" fillId="0" borderId="0"/>
  </cellStyleXfs>
  <cellXfs count="54">
    <xf numFmtId="0" fontId="0" fillId="0" borderId="0" xfId="0"/>
    <xf numFmtId="0" fontId="7" fillId="0" borderId="1" xfId="0" applyFon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0" fillId="0" borderId="2" xfId="0" applyBorder="1"/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49" fontId="7" fillId="2" borderId="2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0" fillId="0" borderId="2" xfId="0" applyNumberFormat="1" applyBorder="1"/>
    <xf numFmtId="2" fontId="0" fillId="0" borderId="2" xfId="0" applyNumberFormat="1" applyBorder="1" applyAlignment="1">
      <alignment horizontal="center"/>
    </xf>
    <xf numFmtId="49" fontId="0" fillId="0" borderId="0" xfId="0" applyNumberFormat="1"/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7" fillId="2" borderId="6" xfId="0" applyNumberFormat="1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0" fillId="0" borderId="6" xfId="0" applyNumberFormat="1" applyBorder="1"/>
    <xf numFmtId="2" fontId="0" fillId="0" borderId="6" xfId="0" applyNumberFormat="1" applyBorder="1" applyAlignment="1">
      <alignment horizontal="center"/>
    </xf>
    <xf numFmtId="49" fontId="0" fillId="0" borderId="0" xfId="0" applyNumberFormat="1" applyFill="1" applyBorder="1"/>
    <xf numFmtId="2" fontId="0" fillId="0" borderId="0" xfId="0" applyNumberFormat="1" applyFill="1" applyBorder="1" applyAlignment="1">
      <alignment horizontal="center"/>
    </xf>
    <xf numFmtId="49" fontId="0" fillId="0" borderId="7" xfId="0" applyNumberFormat="1" applyFill="1" applyBorder="1"/>
    <xf numFmtId="0" fontId="7" fillId="2" borderId="2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vertical="center" wrapText="1"/>
    </xf>
    <xf numFmtId="0" fontId="4" fillId="0" borderId="0" xfId="1"/>
    <xf numFmtId="0" fontId="4" fillId="0" borderId="2" xfId="1" applyBorder="1"/>
    <xf numFmtId="2" fontId="4" fillId="0" borderId="2" xfId="1" applyNumberFormat="1" applyBorder="1" applyAlignment="1">
      <alignment horizontal="center"/>
    </xf>
    <xf numFmtId="49" fontId="4" fillId="0" borderId="2" xfId="1" applyNumberFormat="1" applyBorder="1"/>
    <xf numFmtId="49" fontId="4" fillId="0" borderId="0" xfId="1" applyNumberFormat="1"/>
    <xf numFmtId="0" fontId="3" fillId="0" borderId="0" xfId="1" applyFont="1"/>
    <xf numFmtId="0" fontId="3" fillId="0" borderId="0" xfId="1" applyFont="1" applyAlignment="1">
      <alignment horizontal="right"/>
    </xf>
    <xf numFmtId="2" fontId="4" fillId="0" borderId="0" xfId="1" applyNumberFormat="1"/>
    <xf numFmtId="49" fontId="3" fillId="0" borderId="0" xfId="1" applyNumberFormat="1" applyFont="1" applyFill="1" applyBorder="1"/>
    <xf numFmtId="0" fontId="11" fillId="0" borderId="0" xfId="0" applyFont="1"/>
    <xf numFmtId="49" fontId="3" fillId="0" borderId="0" xfId="1" applyNumberFormat="1" applyFont="1"/>
    <xf numFmtId="0" fontId="7" fillId="2" borderId="2" xfId="2" applyFont="1" applyFill="1" applyBorder="1" applyAlignment="1">
      <alignment vertical="center" wrapText="1"/>
    </xf>
    <xf numFmtId="0" fontId="7" fillId="2" borderId="8" xfId="2" applyFont="1" applyFill="1" applyBorder="1" applyAlignment="1">
      <alignment vertical="center" wrapText="1"/>
    </xf>
    <xf numFmtId="0" fontId="2" fillId="0" borderId="0" xfId="2"/>
    <xf numFmtId="0" fontId="2" fillId="0" borderId="2" xfId="2" applyBorder="1"/>
    <xf numFmtId="0" fontId="2" fillId="0" borderId="0" xfId="3" applyBorder="1"/>
    <xf numFmtId="0" fontId="11" fillId="0" borderId="0" xfId="0" applyFont="1" applyBorder="1" applyAlignment="1">
      <alignment vertical="center" wrapText="1"/>
    </xf>
    <xf numFmtId="49" fontId="2" fillId="0" borderId="0" xfId="2" applyNumberFormat="1"/>
    <xf numFmtId="0" fontId="0" fillId="0" borderId="5" xfId="0" applyBorder="1" applyAlignment="1">
      <alignment horizontal="left" vertical="center" wrapText="1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IS_Vezba4_c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ri"/>
      <sheetName val="Zadaci1"/>
      <sheetName val="Zadaci2"/>
      <sheetName val="Liste"/>
    </sheetNames>
    <sheetDataSet>
      <sheetData sheetId="0"/>
      <sheetData sheetId="1"/>
      <sheetData sheetId="2"/>
      <sheetData sheetId="3">
        <row r="1">
          <cell r="A1" t="str">
            <v>MTUR</v>
          </cell>
        </row>
        <row r="2">
          <cell r="A2" t="str">
            <v>INFOR</v>
          </cell>
        </row>
        <row r="3">
          <cell r="A3" t="str">
            <v>MUST</v>
          </cell>
        </row>
        <row r="4">
          <cell r="A4" t="str">
            <v>PUMPS</v>
          </cell>
        </row>
        <row r="5">
          <cell r="A5" t="str">
            <v>MFIR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workbookViewId="0"/>
  </sheetViews>
  <sheetFormatPr defaultRowHeight="12.75" x14ac:dyDescent="0.2"/>
  <cols>
    <col min="1" max="1" width="3.140625" customWidth="1"/>
    <col min="2" max="5" width="16.140625" customWidth="1"/>
    <col min="6" max="6" width="35.28515625" customWidth="1"/>
  </cols>
  <sheetData>
    <row r="1" spans="1:13" ht="21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4" customFormat="1" ht="15" customHeight="1" x14ac:dyDescent="0.2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s="4" customFormat="1" ht="15" customHeight="1" x14ac:dyDescent="0.2">
      <c r="A3" s="3"/>
      <c r="B3" s="5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s="4" customFormat="1" ht="15" customHeight="1" x14ac:dyDescent="0.2">
      <c r="A4" s="3"/>
      <c r="B4" s="3" t="s">
        <v>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s="4" customFormat="1" ht="15" customHeight="1" x14ac:dyDescent="0.2">
      <c r="A5" s="3"/>
      <c r="B5" s="6" t="s">
        <v>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s="4" customFormat="1" ht="6.75" customHeight="1" x14ac:dyDescent="0.2"/>
    <row r="7" spans="1:13" s="4" customFormat="1" ht="20.25" customHeight="1" x14ac:dyDescent="0.2">
      <c r="B7" s="4" t="s">
        <v>5</v>
      </c>
    </row>
    <row r="8" spans="1:13" s="4" customFormat="1" ht="15" customHeight="1" x14ac:dyDescent="0.2">
      <c r="B8" s="7" t="s">
        <v>6</v>
      </c>
      <c r="C8" s="7" t="s">
        <v>7</v>
      </c>
      <c r="D8" s="7" t="s">
        <v>8</v>
      </c>
      <c r="E8" s="7" t="s">
        <v>9</v>
      </c>
      <c r="F8" s="4" t="s">
        <v>10</v>
      </c>
    </row>
    <row r="9" spans="1:13" s="4" customFormat="1" ht="15" customHeight="1" x14ac:dyDescent="0.2">
      <c r="B9" s="8" t="s">
        <v>11</v>
      </c>
      <c r="C9" s="8" t="s">
        <v>12</v>
      </c>
      <c r="D9" s="8" t="s">
        <v>13</v>
      </c>
      <c r="E9" s="8" t="s">
        <v>14</v>
      </c>
      <c r="F9" s="4" t="str">
        <f>CONCATENATE(B9," (",D9,") ",C9)</f>
        <v>STOJANOVIĆ (ZORAN) STRAHINJA</v>
      </c>
    </row>
    <row r="10" spans="1:13" s="4" customFormat="1" ht="21.75" customHeight="1" x14ac:dyDescent="0.2">
      <c r="B10" s="4" t="s">
        <v>15</v>
      </c>
    </row>
    <row r="11" spans="1:13" s="4" customFormat="1" ht="21.75" customHeight="1" x14ac:dyDescent="0.2">
      <c r="A11" s="9"/>
      <c r="B11" s="10"/>
      <c r="C11" s="10"/>
      <c r="D11" s="10"/>
      <c r="E11" s="10"/>
      <c r="F11" s="10"/>
    </row>
    <row r="12" spans="1:13" s="4" customFormat="1" ht="15" customHeight="1" x14ac:dyDescent="0.2">
      <c r="A12" s="11" t="s">
        <v>16</v>
      </c>
      <c r="B12" s="5"/>
      <c r="C12" s="3"/>
      <c r="D12" s="5"/>
      <c r="E12" s="3"/>
      <c r="F12" s="5"/>
      <c r="G12" s="3"/>
    </row>
    <row r="13" spans="1:13" s="4" customFormat="1" ht="15" customHeight="1" x14ac:dyDescent="0.2">
      <c r="A13" s="3"/>
      <c r="B13" s="5" t="s">
        <v>17</v>
      </c>
      <c r="C13" s="3"/>
      <c r="D13" s="5"/>
      <c r="E13" s="3"/>
      <c r="F13" s="5"/>
      <c r="G13" s="3"/>
    </row>
    <row r="14" spans="1:13" s="4" customFormat="1" ht="15" customHeight="1" x14ac:dyDescent="0.2">
      <c r="A14" s="3"/>
      <c r="B14" s="5" t="s">
        <v>18</v>
      </c>
      <c r="C14" s="3"/>
      <c r="D14" s="5"/>
      <c r="E14" s="3"/>
      <c r="F14" s="5"/>
      <c r="G14" s="3"/>
    </row>
    <row r="15" spans="1:13" s="4" customFormat="1" ht="15" customHeight="1" x14ac:dyDescent="0.2">
      <c r="A15" s="3"/>
      <c r="B15" s="12" t="s">
        <v>4</v>
      </c>
      <c r="C15" s="3"/>
      <c r="D15" s="5"/>
      <c r="E15" s="3"/>
      <c r="F15" s="5"/>
      <c r="G15" s="3"/>
    </row>
    <row r="16" spans="1:13" ht="14.25" customHeight="1" x14ac:dyDescent="0.2">
      <c r="E16" t="s">
        <v>19</v>
      </c>
    </row>
    <row r="17" spans="1:6" x14ac:dyDescent="0.2">
      <c r="B17" t="s">
        <v>20</v>
      </c>
      <c r="E17" t="str">
        <f>PROPER(B17)</f>
        <v>Stojanović (Zoran) Strahinja</v>
      </c>
    </row>
    <row r="18" spans="1:6" ht="17.25" customHeight="1" x14ac:dyDescent="0.2">
      <c r="B18" t="s">
        <v>21</v>
      </c>
    </row>
    <row r="19" spans="1:6" ht="18.75" customHeight="1" x14ac:dyDescent="0.2">
      <c r="A19" s="10"/>
      <c r="B19" s="10"/>
      <c r="C19" s="10"/>
      <c r="D19" s="10"/>
      <c r="E19" s="10"/>
      <c r="F19" s="10"/>
    </row>
    <row r="20" spans="1:6" ht="15.75" customHeight="1" x14ac:dyDescent="0.2">
      <c r="A20" s="13" t="s">
        <v>22</v>
      </c>
      <c r="B20" s="10"/>
      <c r="C20" s="10"/>
      <c r="D20" s="10"/>
      <c r="E20" s="10"/>
      <c r="F20" s="10"/>
    </row>
    <row r="21" spans="1:6" ht="14.25" customHeight="1" x14ac:dyDescent="0.2">
      <c r="A21" s="10"/>
      <c r="B21" s="10" t="s">
        <v>23</v>
      </c>
      <c r="C21" s="10"/>
      <c r="D21" s="10"/>
      <c r="E21" s="10"/>
      <c r="F21" s="10"/>
    </row>
    <row r="22" spans="1:6" x14ac:dyDescent="0.2">
      <c r="A22" s="10"/>
      <c r="B22" s="10" t="s">
        <v>24</v>
      </c>
      <c r="C22" s="10"/>
      <c r="D22" s="10"/>
      <c r="E22" s="10"/>
      <c r="F22" s="10"/>
    </row>
    <row r="23" spans="1:6" x14ac:dyDescent="0.2">
      <c r="A23" s="10"/>
      <c r="B23" s="10" t="s">
        <v>25</v>
      </c>
      <c r="C23" s="10"/>
      <c r="D23" s="10"/>
      <c r="E23" s="10"/>
      <c r="F23" s="10"/>
    </row>
    <row r="24" spans="1:6" x14ac:dyDescent="0.2">
      <c r="A24" s="10"/>
      <c r="B24" s="14" t="s">
        <v>4</v>
      </c>
      <c r="C24" s="10"/>
      <c r="D24" s="10"/>
      <c r="E24" s="10"/>
      <c r="F24" s="10"/>
    </row>
    <row r="25" spans="1:6" ht="32.25" customHeight="1" x14ac:dyDescent="0.2">
      <c r="B25" s="53" t="s">
        <v>26</v>
      </c>
      <c r="C25" s="53"/>
      <c r="D25" s="53" t="s">
        <v>27</v>
      </c>
      <c r="E25" s="53"/>
    </row>
    <row r="26" spans="1:6" x14ac:dyDescent="0.2">
      <c r="B26" s="15" t="s">
        <v>28</v>
      </c>
      <c r="D26" s="16" t="s">
        <v>29</v>
      </c>
    </row>
    <row r="27" spans="1:6" x14ac:dyDescent="0.2">
      <c r="B27" s="17" t="s">
        <v>30</v>
      </c>
      <c r="D27" s="18">
        <v>4.16</v>
      </c>
    </row>
    <row r="28" spans="1:6" x14ac:dyDescent="0.2">
      <c r="B28" s="17" t="s">
        <v>31</v>
      </c>
      <c r="D28" s="18">
        <v>3.06</v>
      </c>
    </row>
    <row r="29" spans="1:6" x14ac:dyDescent="0.2">
      <c r="B29" s="17" t="s">
        <v>30</v>
      </c>
      <c r="D29" s="18">
        <v>4.92</v>
      </c>
    </row>
    <row r="30" spans="1:6" x14ac:dyDescent="0.2">
      <c r="B30" s="17" t="s">
        <v>31</v>
      </c>
      <c r="D30" s="18">
        <v>4.54</v>
      </c>
    </row>
    <row r="31" spans="1:6" x14ac:dyDescent="0.2">
      <c r="B31" s="17" t="s">
        <v>32</v>
      </c>
      <c r="D31" s="18">
        <v>2.88</v>
      </c>
    </row>
    <row r="32" spans="1:6" x14ac:dyDescent="0.2">
      <c r="B32" s="17" t="s">
        <v>31</v>
      </c>
      <c r="D32" s="18">
        <v>3.13</v>
      </c>
    </row>
    <row r="33" spans="1:8" x14ac:dyDescent="0.2">
      <c r="B33" s="17" t="s">
        <v>30</v>
      </c>
      <c r="D33" s="18">
        <v>3.07</v>
      </c>
    </row>
    <row r="34" spans="1:8" x14ac:dyDescent="0.2">
      <c r="B34" s="17" t="s">
        <v>33</v>
      </c>
      <c r="D34" s="18">
        <v>3.13</v>
      </c>
    </row>
    <row r="35" spans="1:8" x14ac:dyDescent="0.2">
      <c r="B35" s="17" t="s">
        <v>30</v>
      </c>
      <c r="D35" s="18">
        <v>3.13</v>
      </c>
    </row>
    <row r="36" spans="1:8" x14ac:dyDescent="0.2">
      <c r="B36">
        <f>COUNTIF(B27:B35,"infor")</f>
        <v>3</v>
      </c>
      <c r="D36">
        <f>COUNTIF(D27:D35,"&gt;3,10")</f>
        <v>6</v>
      </c>
    </row>
    <row r="37" spans="1:8" x14ac:dyDescent="0.2">
      <c r="B37" s="19" t="s">
        <v>34</v>
      </c>
      <c r="D37" s="19" t="s">
        <v>35</v>
      </c>
    </row>
    <row r="39" spans="1:8" x14ac:dyDescent="0.2">
      <c r="A39" s="13" t="s">
        <v>36</v>
      </c>
      <c r="B39" s="10"/>
      <c r="C39" s="10"/>
      <c r="D39" s="10"/>
      <c r="E39" s="10"/>
      <c r="F39" s="10"/>
    </row>
    <row r="40" spans="1:8" ht="15.75" customHeight="1" x14ac:dyDescent="0.2">
      <c r="A40" s="10"/>
      <c r="B40" s="10" t="s">
        <v>37</v>
      </c>
      <c r="C40" s="10"/>
      <c r="D40" s="10"/>
      <c r="E40" s="10"/>
      <c r="F40" s="10"/>
    </row>
    <row r="41" spans="1:8" x14ac:dyDescent="0.2">
      <c r="A41" s="10"/>
      <c r="B41" s="10" t="s">
        <v>38</v>
      </c>
      <c r="C41" s="10"/>
      <c r="D41" s="10"/>
      <c r="E41" s="10"/>
      <c r="F41" s="10"/>
    </row>
    <row r="42" spans="1:8" x14ac:dyDescent="0.2">
      <c r="A42" s="10"/>
      <c r="B42" s="10" t="s">
        <v>39</v>
      </c>
      <c r="C42" s="10"/>
      <c r="D42" s="10"/>
      <c r="E42" s="10"/>
      <c r="F42" s="10"/>
    </row>
    <row r="43" spans="1:8" x14ac:dyDescent="0.2">
      <c r="A43" s="10"/>
      <c r="B43" s="10" t="s">
        <v>25</v>
      </c>
      <c r="C43" s="10"/>
      <c r="D43" s="10"/>
      <c r="E43" s="10"/>
      <c r="F43" s="10"/>
    </row>
    <row r="44" spans="1:8" x14ac:dyDescent="0.2">
      <c r="A44" s="10"/>
      <c r="B44" s="14" t="s">
        <v>4</v>
      </c>
      <c r="C44" s="10"/>
      <c r="D44" s="10"/>
      <c r="E44" s="10"/>
      <c r="F44" s="10"/>
    </row>
    <row r="45" spans="1:8" x14ac:dyDescent="0.2">
      <c r="A45" s="20"/>
      <c r="B45" s="21" t="s">
        <v>40</v>
      </c>
      <c r="C45" s="20"/>
      <c r="D45" s="20"/>
      <c r="E45" s="20"/>
      <c r="F45" s="20"/>
    </row>
    <row r="46" spans="1:8" x14ac:dyDescent="0.2">
      <c r="A46" s="20"/>
      <c r="B46" s="22" t="s">
        <v>41</v>
      </c>
      <c r="C46" s="20"/>
      <c r="D46" s="20"/>
      <c r="E46" s="20"/>
      <c r="F46" s="20"/>
    </row>
    <row r="48" spans="1:8" x14ac:dyDescent="0.2">
      <c r="B48" s="23" t="s">
        <v>28</v>
      </c>
      <c r="C48" s="24" t="s">
        <v>29</v>
      </c>
      <c r="D48" s="25"/>
      <c r="E48" s="26"/>
      <c r="F48" s="26"/>
      <c r="G48" s="26"/>
      <c r="H48" s="25"/>
    </row>
    <row r="49" spans="2:8" x14ac:dyDescent="0.2">
      <c r="B49" s="27" t="s">
        <v>30</v>
      </c>
      <c r="C49" s="28">
        <v>4.16</v>
      </c>
      <c r="D49" s="29"/>
      <c r="E49" s="30"/>
      <c r="F49" s="30"/>
      <c r="G49" s="30"/>
      <c r="H49" s="29"/>
    </row>
    <row r="50" spans="2:8" x14ac:dyDescent="0.2">
      <c r="B50" s="27" t="s">
        <v>31</v>
      </c>
      <c r="C50" s="28">
        <v>3.06</v>
      </c>
      <c r="D50" s="29"/>
      <c r="E50" s="30"/>
      <c r="F50" s="30"/>
      <c r="G50" s="30"/>
      <c r="H50" s="29"/>
    </row>
    <row r="51" spans="2:8" x14ac:dyDescent="0.2">
      <c r="B51" s="27" t="s">
        <v>30</v>
      </c>
      <c r="C51" s="28">
        <v>4.92</v>
      </c>
      <c r="D51" s="29"/>
      <c r="E51" s="30"/>
      <c r="F51" s="30"/>
      <c r="G51" s="30"/>
      <c r="H51" s="29"/>
    </row>
    <row r="52" spans="2:8" x14ac:dyDescent="0.2">
      <c r="B52" s="27" t="s">
        <v>33</v>
      </c>
      <c r="C52" s="28">
        <v>4.54</v>
      </c>
      <c r="D52" s="29"/>
      <c r="E52" s="30"/>
      <c r="F52" s="30"/>
      <c r="G52" s="30"/>
      <c r="H52" s="29"/>
    </row>
    <row r="53" spans="2:8" x14ac:dyDescent="0.2">
      <c r="B53" s="27" t="s">
        <v>32</v>
      </c>
      <c r="C53" s="28">
        <v>2.88</v>
      </c>
      <c r="D53" s="29"/>
      <c r="E53" s="30"/>
      <c r="F53" s="30"/>
      <c r="G53" s="30"/>
      <c r="H53" s="29"/>
    </row>
    <row r="54" spans="2:8" x14ac:dyDescent="0.2">
      <c r="B54" s="27" t="s">
        <v>31</v>
      </c>
      <c r="C54" s="28">
        <v>3.13</v>
      </c>
      <c r="D54" s="29"/>
      <c r="E54" s="30"/>
      <c r="F54" s="30"/>
      <c r="G54" s="30"/>
      <c r="H54" s="29"/>
    </row>
    <row r="55" spans="2:8" x14ac:dyDescent="0.2">
      <c r="B55" s="27" t="s">
        <v>30</v>
      </c>
      <c r="C55" s="28">
        <v>3.07</v>
      </c>
      <c r="D55" s="29"/>
      <c r="E55" s="30"/>
      <c r="F55" s="30"/>
      <c r="G55" s="30"/>
      <c r="H55" s="29"/>
    </row>
    <row r="56" spans="2:8" x14ac:dyDescent="0.2">
      <c r="B56" s="27" t="s">
        <v>33</v>
      </c>
      <c r="C56" s="28">
        <v>3.13</v>
      </c>
      <c r="D56" s="29"/>
      <c r="E56" s="30"/>
      <c r="F56" s="30"/>
      <c r="G56" s="30"/>
      <c r="H56" s="29"/>
    </row>
    <row r="57" spans="2:8" x14ac:dyDescent="0.2">
      <c r="B57" s="27" t="s">
        <v>30</v>
      </c>
      <c r="C57" s="28">
        <v>3.13</v>
      </c>
      <c r="D57" s="29"/>
      <c r="E57" s="30"/>
      <c r="F57" s="30"/>
      <c r="G57" s="30"/>
      <c r="H57" s="29"/>
    </row>
    <row r="58" spans="2:8" x14ac:dyDescent="0.2">
      <c r="B58" s="27" t="s">
        <v>30</v>
      </c>
      <c r="C58" s="28">
        <v>3.69</v>
      </c>
      <c r="D58" s="29"/>
      <c r="E58" s="30"/>
      <c r="F58" s="30"/>
      <c r="G58" s="30"/>
      <c r="H58" s="29"/>
    </row>
    <row r="59" spans="2:8" x14ac:dyDescent="0.2">
      <c r="B59" s="31" t="s">
        <v>42</v>
      </c>
      <c r="C59">
        <f>SUMIF(B49:B58,"MTUR",C49:C58)</f>
        <v>7.67</v>
      </c>
      <c r="E59" s="19" t="s">
        <v>43</v>
      </c>
    </row>
    <row r="60" spans="2:8" x14ac:dyDescent="0.2">
      <c r="B60" s="31" t="s">
        <v>44</v>
      </c>
      <c r="C60">
        <f>SUMIF(C49:C58,"&gt;4,5")</f>
        <v>9.4600000000000009</v>
      </c>
      <c r="E60" s="19" t="s">
        <v>45</v>
      </c>
    </row>
  </sheetData>
  <mergeCells count="2">
    <mergeCell ref="B25:C25"/>
    <mergeCell ref="D25:E25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2" sqref="A2"/>
    </sheetView>
  </sheetViews>
  <sheetFormatPr defaultRowHeight="15" x14ac:dyDescent="0.25"/>
  <cols>
    <col min="1" max="1" width="14.42578125" style="48" bestFit="1" customWidth="1"/>
    <col min="2" max="2" width="12.28515625" style="48" bestFit="1" customWidth="1"/>
    <col min="3" max="3" width="10" style="48" bestFit="1" customWidth="1"/>
    <col min="4" max="4" width="14.7109375" style="48" bestFit="1" customWidth="1"/>
    <col min="5" max="5" width="48.140625" style="48" customWidth="1"/>
    <col min="6" max="16384" width="9.140625" style="48"/>
  </cols>
  <sheetData>
    <row r="1" spans="1:5" x14ac:dyDescent="0.25">
      <c r="A1" s="46" t="s">
        <v>6</v>
      </c>
      <c r="B1" s="46" t="s">
        <v>7</v>
      </c>
      <c r="C1" s="46" t="s">
        <v>8</v>
      </c>
      <c r="D1" s="46" t="s">
        <v>9</v>
      </c>
      <c r="E1" s="47" t="s">
        <v>10</v>
      </c>
    </row>
    <row r="2" spans="1:5" x14ac:dyDescent="0.25">
      <c r="A2" s="49" t="s">
        <v>11</v>
      </c>
      <c r="B2" s="49" t="s">
        <v>12</v>
      </c>
      <c r="C2" s="49" t="s">
        <v>13</v>
      </c>
      <c r="D2" s="49" t="s">
        <v>14</v>
      </c>
    </row>
    <row r="3" spans="1:5" x14ac:dyDescent="0.25">
      <c r="A3" s="49" t="s">
        <v>52</v>
      </c>
      <c r="B3" s="49" t="s">
        <v>53</v>
      </c>
      <c r="C3" s="49" t="s">
        <v>54</v>
      </c>
      <c r="D3" s="49" t="s">
        <v>55</v>
      </c>
    </row>
    <row r="4" spans="1:5" x14ac:dyDescent="0.25">
      <c r="A4" s="49" t="s">
        <v>57</v>
      </c>
      <c r="B4" s="49" t="s">
        <v>58</v>
      </c>
      <c r="C4" s="49" t="s">
        <v>59</v>
      </c>
      <c r="D4" s="49" t="s">
        <v>60</v>
      </c>
    </row>
    <row r="5" spans="1:5" x14ac:dyDescent="0.25">
      <c r="A5" s="49" t="s">
        <v>62</v>
      </c>
      <c r="B5" s="49" t="s">
        <v>63</v>
      </c>
      <c r="C5" s="49" t="s">
        <v>64</v>
      </c>
      <c r="D5" s="49" t="s">
        <v>65</v>
      </c>
    </row>
    <row r="6" spans="1:5" x14ac:dyDescent="0.25">
      <c r="A6" s="49" t="s">
        <v>66</v>
      </c>
      <c r="B6" s="49" t="s">
        <v>67</v>
      </c>
      <c r="C6" s="49" t="s">
        <v>68</v>
      </c>
      <c r="D6" s="49" t="s">
        <v>69</v>
      </c>
    </row>
    <row r="7" spans="1:5" x14ac:dyDescent="0.25">
      <c r="A7" s="49" t="s">
        <v>71</v>
      </c>
      <c r="B7" s="49" t="s">
        <v>72</v>
      </c>
      <c r="C7" s="49" t="s">
        <v>73</v>
      </c>
      <c r="D7" s="49" t="s">
        <v>69</v>
      </c>
    </row>
    <row r="8" spans="1:5" x14ac:dyDescent="0.25">
      <c r="A8" s="49" t="s">
        <v>75</v>
      </c>
      <c r="B8" s="49" t="s">
        <v>76</v>
      </c>
      <c r="C8" s="49" t="s">
        <v>77</v>
      </c>
      <c r="D8" s="49" t="s">
        <v>78</v>
      </c>
    </row>
    <row r="9" spans="1:5" x14ac:dyDescent="0.25">
      <c r="A9" s="49" t="s">
        <v>79</v>
      </c>
      <c r="B9" s="49" t="s">
        <v>80</v>
      </c>
      <c r="C9" s="49" t="s">
        <v>81</v>
      </c>
      <c r="D9" s="49" t="s">
        <v>14</v>
      </c>
    </row>
    <row r="10" spans="1:5" x14ac:dyDescent="0.25">
      <c r="A10" s="49" t="s">
        <v>82</v>
      </c>
      <c r="B10" s="49" t="s">
        <v>83</v>
      </c>
      <c r="C10" s="49" t="s">
        <v>84</v>
      </c>
      <c r="D10" s="49" t="s">
        <v>85</v>
      </c>
    </row>
    <row r="11" spans="1:5" x14ac:dyDescent="0.25">
      <c r="A11" s="49" t="s">
        <v>86</v>
      </c>
      <c r="B11" s="49" t="s">
        <v>87</v>
      </c>
      <c r="C11" s="49" t="s">
        <v>80</v>
      </c>
      <c r="D11" s="49" t="s">
        <v>85</v>
      </c>
    </row>
    <row r="12" spans="1:5" x14ac:dyDescent="0.25">
      <c r="A12" s="49" t="s">
        <v>88</v>
      </c>
      <c r="B12" s="49" t="s">
        <v>89</v>
      </c>
      <c r="C12" s="49" t="s">
        <v>90</v>
      </c>
      <c r="D12" s="49" t="s">
        <v>91</v>
      </c>
    </row>
    <row r="13" spans="1:5" x14ac:dyDescent="0.25">
      <c r="A13" s="49" t="s">
        <v>93</v>
      </c>
      <c r="B13" s="49" t="s">
        <v>94</v>
      </c>
      <c r="C13" s="49" t="s">
        <v>95</v>
      </c>
      <c r="D13" s="49" t="s">
        <v>96</v>
      </c>
    </row>
    <row r="15" spans="1:5" x14ac:dyDescent="0.25">
      <c r="A15" s="48" t="s">
        <v>153</v>
      </c>
    </row>
    <row r="16" spans="1:5" x14ac:dyDescent="0.25">
      <c r="B16" s="48" t="s">
        <v>154</v>
      </c>
    </row>
    <row r="17" spans="1:3" x14ac:dyDescent="0.25">
      <c r="B17" s="48" t="s">
        <v>155</v>
      </c>
    </row>
    <row r="18" spans="1:3" x14ac:dyDescent="0.25">
      <c r="A18" s="48" t="s">
        <v>156</v>
      </c>
    </row>
    <row r="19" spans="1:3" x14ac:dyDescent="0.25">
      <c r="B19" s="48" t="s">
        <v>157</v>
      </c>
    </row>
    <row r="20" spans="1:3" x14ac:dyDescent="0.25">
      <c r="A20" s="48" t="s">
        <v>159</v>
      </c>
      <c r="B20" s="52" t="s">
        <v>160</v>
      </c>
    </row>
    <row r="22" spans="1:3" x14ac:dyDescent="0.25">
      <c r="A22" t="s">
        <v>158</v>
      </c>
    </row>
    <row r="23" spans="1:3" x14ac:dyDescent="0.25">
      <c r="A23" s="50" t="s">
        <v>74</v>
      </c>
      <c r="C23" s="48" t="str">
        <f>PROPER(A23)</f>
        <v>Ekonomske Struke</v>
      </c>
    </row>
    <row r="24" spans="1:3" x14ac:dyDescent="0.25">
      <c r="A24" s="48" t="s">
        <v>159</v>
      </c>
      <c r="B24" s="52" t="s">
        <v>161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A2" sqref="A2"/>
    </sheetView>
  </sheetViews>
  <sheetFormatPr defaultRowHeight="15" x14ac:dyDescent="0.25"/>
  <cols>
    <col min="1" max="1" width="4.7109375" style="35" customWidth="1"/>
    <col min="2" max="2" width="15.5703125" style="35" bestFit="1" customWidth="1"/>
    <col min="3" max="3" width="12.28515625" style="35" bestFit="1" customWidth="1"/>
    <col min="4" max="4" width="16.7109375" style="35" customWidth="1"/>
    <col min="5" max="5" width="14.7109375" style="35" bestFit="1" customWidth="1"/>
    <col min="6" max="6" width="28.7109375" style="35" bestFit="1" customWidth="1"/>
    <col min="7" max="7" width="8" style="35" bestFit="1" customWidth="1"/>
    <col min="8" max="8" width="8.5703125" style="35" bestFit="1" customWidth="1"/>
    <col min="9" max="9" width="9.140625" style="35"/>
    <col min="10" max="10" width="6.85546875" style="35" bestFit="1" customWidth="1"/>
    <col min="11" max="11" width="7.28515625" style="35" bestFit="1" customWidth="1"/>
    <col min="12" max="12" width="9.140625" style="35"/>
    <col min="13" max="13" width="43" style="35" customWidth="1"/>
    <col min="14" max="16384" width="9.140625" style="35"/>
  </cols>
  <sheetData>
    <row r="1" spans="1:13" ht="25.5" x14ac:dyDescent="0.25">
      <c r="A1" s="32" t="s">
        <v>129</v>
      </c>
      <c r="B1" s="32" t="s">
        <v>6</v>
      </c>
      <c r="C1" s="32" t="s">
        <v>7</v>
      </c>
      <c r="D1" s="32" t="s">
        <v>8</v>
      </c>
      <c r="E1" s="32" t="s">
        <v>9</v>
      </c>
      <c r="F1" s="32" t="s">
        <v>46</v>
      </c>
      <c r="G1" s="33" t="s">
        <v>47</v>
      </c>
      <c r="H1" s="33" t="s">
        <v>48</v>
      </c>
      <c r="I1" s="33" t="s">
        <v>49</v>
      </c>
      <c r="J1" s="33" t="s">
        <v>50</v>
      </c>
      <c r="K1" s="34" t="s">
        <v>28</v>
      </c>
    </row>
    <row r="2" spans="1:13" x14ac:dyDescent="0.25">
      <c r="A2" s="36">
        <v>1</v>
      </c>
      <c r="B2" s="36" t="s">
        <v>11</v>
      </c>
      <c r="C2" s="36" t="s">
        <v>12</v>
      </c>
      <c r="D2" s="36" t="s">
        <v>13</v>
      </c>
      <c r="E2" s="36" t="s">
        <v>14</v>
      </c>
      <c r="F2" s="36" t="s">
        <v>51</v>
      </c>
      <c r="G2" s="37">
        <v>4.16</v>
      </c>
      <c r="H2" s="37">
        <v>3.66</v>
      </c>
      <c r="I2" s="37">
        <v>3.6</v>
      </c>
      <c r="J2" s="37">
        <v>2.91</v>
      </c>
      <c r="K2" s="38" t="s">
        <v>30</v>
      </c>
    </row>
    <row r="3" spans="1:13" x14ac:dyDescent="0.25">
      <c r="A3" s="36">
        <v>2</v>
      </c>
      <c r="B3" s="36" t="s">
        <v>52</v>
      </c>
      <c r="C3" s="36" t="s">
        <v>53</v>
      </c>
      <c r="D3" s="36" t="s">
        <v>54</v>
      </c>
      <c r="E3" s="36" t="s">
        <v>55</v>
      </c>
      <c r="F3" s="36" t="s">
        <v>56</v>
      </c>
      <c r="G3" s="37">
        <v>3.06</v>
      </c>
      <c r="H3" s="37">
        <v>3.53</v>
      </c>
      <c r="I3" s="37">
        <v>3.73</v>
      </c>
      <c r="J3" s="37">
        <v>3.73</v>
      </c>
      <c r="K3" s="38" t="s">
        <v>31</v>
      </c>
    </row>
    <row r="4" spans="1:13" x14ac:dyDescent="0.25">
      <c r="A4" s="36">
        <v>3</v>
      </c>
      <c r="B4" s="36" t="s">
        <v>57</v>
      </c>
      <c r="C4" s="36" t="s">
        <v>58</v>
      </c>
      <c r="D4" s="36" t="s">
        <v>59</v>
      </c>
      <c r="E4" s="36" t="s">
        <v>60</v>
      </c>
      <c r="F4" s="36" t="s">
        <v>61</v>
      </c>
      <c r="G4" s="37">
        <v>4.92</v>
      </c>
      <c r="H4" s="37">
        <v>4.62</v>
      </c>
      <c r="I4" s="37">
        <v>4.54</v>
      </c>
      <c r="J4" s="37">
        <v>4.62</v>
      </c>
      <c r="K4" s="38" t="s">
        <v>30</v>
      </c>
    </row>
    <row r="5" spans="1:13" x14ac:dyDescent="0.25">
      <c r="A5" s="36">
        <v>4</v>
      </c>
      <c r="B5" s="36" t="s">
        <v>62</v>
      </c>
      <c r="C5" s="36" t="s">
        <v>63</v>
      </c>
      <c r="D5" s="36" t="s">
        <v>64</v>
      </c>
      <c r="E5" s="36" t="s">
        <v>65</v>
      </c>
      <c r="F5" s="36" t="s">
        <v>61</v>
      </c>
      <c r="G5" s="37">
        <v>4.54</v>
      </c>
      <c r="H5" s="37">
        <v>4.8499999999999996</v>
      </c>
      <c r="I5" s="37">
        <v>4.7699999999999996</v>
      </c>
      <c r="J5" s="37">
        <v>5</v>
      </c>
      <c r="K5" s="38" t="s">
        <v>30</v>
      </c>
      <c r="M5" s="51"/>
    </row>
    <row r="6" spans="1:13" x14ac:dyDescent="0.25">
      <c r="A6" s="36">
        <v>5</v>
      </c>
      <c r="B6" s="36" t="s">
        <v>66</v>
      </c>
      <c r="C6" s="36" t="s">
        <v>67</v>
      </c>
      <c r="D6" s="36" t="s">
        <v>68</v>
      </c>
      <c r="E6" s="36" t="s">
        <v>69</v>
      </c>
      <c r="F6" s="36" t="s">
        <v>70</v>
      </c>
      <c r="G6" s="37">
        <v>2.88</v>
      </c>
      <c r="H6" s="37">
        <v>3.29</v>
      </c>
      <c r="I6" s="37">
        <v>3.08</v>
      </c>
      <c r="J6" s="37">
        <v>3.71</v>
      </c>
      <c r="K6" s="38" t="s">
        <v>32</v>
      </c>
    </row>
    <row r="7" spans="1:13" x14ac:dyDescent="0.25">
      <c r="A7" s="36">
        <v>6</v>
      </c>
      <c r="B7" s="36" t="s">
        <v>71</v>
      </c>
      <c r="C7" s="36" t="s">
        <v>72</v>
      </c>
      <c r="D7" s="36" t="s">
        <v>73</v>
      </c>
      <c r="E7" s="36" t="s">
        <v>69</v>
      </c>
      <c r="F7" s="36" t="s">
        <v>74</v>
      </c>
      <c r="G7" s="37">
        <v>3.13</v>
      </c>
      <c r="H7" s="37">
        <v>2.8</v>
      </c>
      <c r="I7" s="37">
        <v>2.9</v>
      </c>
      <c r="J7" s="37">
        <v>2.9</v>
      </c>
      <c r="K7" s="38" t="s">
        <v>31</v>
      </c>
    </row>
    <row r="8" spans="1:13" x14ac:dyDescent="0.25">
      <c r="A8" s="36">
        <v>7</v>
      </c>
      <c r="B8" s="36" t="s">
        <v>75</v>
      </c>
      <c r="C8" s="36" t="s">
        <v>76</v>
      </c>
      <c r="D8" s="36" t="s">
        <v>77</v>
      </c>
      <c r="E8" s="36" t="s">
        <v>78</v>
      </c>
      <c r="F8" s="36" t="s">
        <v>74</v>
      </c>
      <c r="G8" s="37">
        <v>3.07</v>
      </c>
      <c r="H8" s="37">
        <v>3.55</v>
      </c>
      <c r="I8" s="37">
        <v>3.67</v>
      </c>
      <c r="J8" s="37">
        <v>3.67</v>
      </c>
      <c r="K8" s="38" t="s">
        <v>30</v>
      </c>
    </row>
    <row r="9" spans="1:13" x14ac:dyDescent="0.25">
      <c r="A9" s="36">
        <v>8</v>
      </c>
      <c r="B9" s="36" t="s">
        <v>79</v>
      </c>
      <c r="C9" s="36" t="s">
        <v>80</v>
      </c>
      <c r="D9" s="36" t="s">
        <v>81</v>
      </c>
      <c r="E9" s="36" t="s">
        <v>14</v>
      </c>
      <c r="F9" s="36" t="s">
        <v>74</v>
      </c>
      <c r="G9" s="37">
        <v>3.13</v>
      </c>
      <c r="H9" s="37">
        <v>2.91</v>
      </c>
      <c r="I9" s="37">
        <v>2.5</v>
      </c>
      <c r="J9" s="37">
        <v>2.5</v>
      </c>
      <c r="K9" s="38" t="s">
        <v>33</v>
      </c>
    </row>
    <row r="10" spans="1:13" x14ac:dyDescent="0.25">
      <c r="A10" s="36">
        <v>9</v>
      </c>
      <c r="B10" s="36" t="s">
        <v>82</v>
      </c>
      <c r="C10" s="36" t="s">
        <v>83</v>
      </c>
      <c r="D10" s="36" t="s">
        <v>84</v>
      </c>
      <c r="E10" s="36" t="s">
        <v>85</v>
      </c>
      <c r="F10" s="36" t="s">
        <v>74</v>
      </c>
      <c r="G10" s="37">
        <v>3.13</v>
      </c>
      <c r="H10" s="37">
        <v>4</v>
      </c>
      <c r="I10" s="37">
        <v>4.5999999999999996</v>
      </c>
      <c r="J10" s="37">
        <v>4.5999999999999996</v>
      </c>
      <c r="K10" s="38" t="s">
        <v>30</v>
      </c>
    </row>
    <row r="11" spans="1:13" x14ac:dyDescent="0.25">
      <c r="A11" s="36">
        <v>10</v>
      </c>
      <c r="B11" s="36" t="s">
        <v>86</v>
      </c>
      <c r="C11" s="36" t="s">
        <v>87</v>
      </c>
      <c r="D11" s="36" t="s">
        <v>80</v>
      </c>
      <c r="E11" s="36" t="s">
        <v>85</v>
      </c>
      <c r="F11" s="36" t="s">
        <v>74</v>
      </c>
      <c r="G11" s="37">
        <v>3.69</v>
      </c>
      <c r="H11" s="37">
        <v>3.92</v>
      </c>
      <c r="I11" s="37">
        <v>4</v>
      </c>
      <c r="J11" s="37">
        <v>4.3099999999999996</v>
      </c>
      <c r="K11" s="38" t="s">
        <v>30</v>
      </c>
    </row>
    <row r="12" spans="1:13" x14ac:dyDescent="0.25">
      <c r="A12" s="36">
        <v>11</v>
      </c>
      <c r="B12" s="36" t="s">
        <v>88</v>
      </c>
      <c r="C12" s="36" t="s">
        <v>89</v>
      </c>
      <c r="D12" s="36" t="s">
        <v>90</v>
      </c>
      <c r="E12" s="36" t="s">
        <v>91</v>
      </c>
      <c r="F12" s="36" t="s">
        <v>92</v>
      </c>
      <c r="G12" s="37">
        <v>3.26</v>
      </c>
      <c r="H12" s="37">
        <v>2.88</v>
      </c>
      <c r="I12" s="37">
        <v>2.62</v>
      </c>
      <c r="J12" s="37">
        <v>2.57</v>
      </c>
      <c r="K12" s="38" t="s">
        <v>33</v>
      </c>
    </row>
    <row r="13" spans="1:13" x14ac:dyDescent="0.25">
      <c r="A13" s="36">
        <v>12</v>
      </c>
      <c r="B13" s="36" t="s">
        <v>93</v>
      </c>
      <c r="C13" s="36" t="s">
        <v>94</v>
      </c>
      <c r="D13" s="36" t="s">
        <v>95</v>
      </c>
      <c r="E13" s="36" t="s">
        <v>96</v>
      </c>
      <c r="F13" s="36" t="s">
        <v>74</v>
      </c>
      <c r="G13" s="37">
        <v>2.92</v>
      </c>
      <c r="H13" s="37">
        <v>3.38</v>
      </c>
      <c r="I13" s="37">
        <v>3.15</v>
      </c>
      <c r="J13" s="37">
        <v>3.31</v>
      </c>
      <c r="K13" s="38" t="s">
        <v>32</v>
      </c>
    </row>
    <row r="14" spans="1:13" x14ac:dyDescent="0.25">
      <c r="A14" s="36">
        <v>13</v>
      </c>
      <c r="B14" s="36" t="s">
        <v>97</v>
      </c>
      <c r="C14" s="36" t="s">
        <v>98</v>
      </c>
      <c r="D14" s="36" t="s">
        <v>99</v>
      </c>
      <c r="E14" s="36" t="s">
        <v>100</v>
      </c>
      <c r="F14" s="36" t="s">
        <v>74</v>
      </c>
      <c r="G14" s="37">
        <v>3.87</v>
      </c>
      <c r="H14" s="37">
        <v>3.58</v>
      </c>
      <c r="I14" s="37">
        <v>4.72</v>
      </c>
      <c r="J14" s="37">
        <v>4.72</v>
      </c>
      <c r="K14" s="38" t="s">
        <v>33</v>
      </c>
    </row>
    <row r="15" spans="1:13" x14ac:dyDescent="0.25">
      <c r="A15" s="36">
        <v>14</v>
      </c>
      <c r="B15" s="36" t="s">
        <v>101</v>
      </c>
      <c r="C15" s="36" t="s">
        <v>102</v>
      </c>
      <c r="D15" s="36" t="s">
        <v>13</v>
      </c>
      <c r="E15" s="36" t="s">
        <v>103</v>
      </c>
      <c r="F15" s="36" t="s">
        <v>74</v>
      </c>
      <c r="G15" s="37">
        <v>3.77</v>
      </c>
      <c r="H15" s="37">
        <v>3.92</v>
      </c>
      <c r="I15" s="37">
        <v>3.92</v>
      </c>
      <c r="J15" s="37">
        <v>3.46</v>
      </c>
      <c r="K15" s="38" t="s">
        <v>30</v>
      </c>
    </row>
    <row r="16" spans="1:13" x14ac:dyDescent="0.25">
      <c r="A16" s="36">
        <v>15</v>
      </c>
      <c r="B16" s="36" t="s">
        <v>104</v>
      </c>
      <c r="C16" s="36" t="s">
        <v>105</v>
      </c>
      <c r="D16" s="36" t="s">
        <v>106</v>
      </c>
      <c r="E16" s="36" t="s">
        <v>107</v>
      </c>
      <c r="F16" s="36" t="s">
        <v>74</v>
      </c>
      <c r="G16" s="37">
        <v>4.38</v>
      </c>
      <c r="H16" s="37">
        <v>3.85</v>
      </c>
      <c r="I16" s="37">
        <v>3.54</v>
      </c>
      <c r="J16" s="37">
        <v>3.69</v>
      </c>
      <c r="K16" s="38" t="s">
        <v>30</v>
      </c>
    </row>
    <row r="17" spans="1:11" x14ac:dyDescent="0.25">
      <c r="A17" s="36">
        <v>16</v>
      </c>
      <c r="B17" s="36" t="s">
        <v>108</v>
      </c>
      <c r="C17" s="36" t="s">
        <v>109</v>
      </c>
      <c r="D17" s="36" t="s">
        <v>110</v>
      </c>
      <c r="E17" s="36" t="s">
        <v>100</v>
      </c>
      <c r="F17" s="36" t="s">
        <v>74</v>
      </c>
      <c r="G17" s="37">
        <v>3.37</v>
      </c>
      <c r="H17" s="37">
        <v>3.25</v>
      </c>
      <c r="I17" s="37">
        <v>4.5</v>
      </c>
      <c r="J17" s="37">
        <v>4.5</v>
      </c>
      <c r="K17" s="38" t="s">
        <v>33</v>
      </c>
    </row>
    <row r="18" spans="1:11" x14ac:dyDescent="0.25">
      <c r="A18" s="36">
        <v>17</v>
      </c>
      <c r="B18" s="36" t="s">
        <v>111</v>
      </c>
      <c r="C18" s="36" t="s">
        <v>112</v>
      </c>
      <c r="D18" s="36" t="s">
        <v>113</v>
      </c>
      <c r="E18" s="36" t="s">
        <v>114</v>
      </c>
      <c r="F18" s="36" t="s">
        <v>92</v>
      </c>
      <c r="G18" s="37">
        <v>4.53</v>
      </c>
      <c r="H18" s="37">
        <v>4</v>
      </c>
      <c r="I18" s="37">
        <v>3.77</v>
      </c>
      <c r="J18" s="37">
        <v>3.57</v>
      </c>
      <c r="K18" s="38" t="s">
        <v>31</v>
      </c>
    </row>
    <row r="19" spans="1:11" x14ac:dyDescent="0.25">
      <c r="A19" s="36">
        <v>18</v>
      </c>
      <c r="B19" s="36" t="s">
        <v>115</v>
      </c>
      <c r="C19" s="36" t="s">
        <v>116</v>
      </c>
      <c r="D19" s="36" t="s">
        <v>117</v>
      </c>
      <c r="E19" s="36" t="s">
        <v>118</v>
      </c>
      <c r="F19" s="36" t="s">
        <v>74</v>
      </c>
      <c r="G19" s="37">
        <v>3.23</v>
      </c>
      <c r="H19" s="37">
        <v>3.54</v>
      </c>
      <c r="I19" s="37">
        <v>3.77</v>
      </c>
      <c r="J19" s="37">
        <v>4.08</v>
      </c>
      <c r="K19" s="38" t="s">
        <v>32</v>
      </c>
    </row>
    <row r="20" spans="1:11" x14ac:dyDescent="0.25">
      <c r="A20" s="36">
        <v>19</v>
      </c>
      <c r="B20" s="36" t="s">
        <v>119</v>
      </c>
      <c r="C20" s="36" t="s">
        <v>120</v>
      </c>
      <c r="D20" s="36" t="s">
        <v>121</v>
      </c>
      <c r="E20" s="36" t="s">
        <v>122</v>
      </c>
      <c r="F20" s="36" t="s">
        <v>56</v>
      </c>
      <c r="G20" s="37">
        <v>2.71</v>
      </c>
      <c r="H20" s="37">
        <v>3.08</v>
      </c>
      <c r="I20" s="37">
        <v>2.9</v>
      </c>
      <c r="J20" s="37">
        <v>2.9</v>
      </c>
      <c r="K20" s="38" t="s">
        <v>123</v>
      </c>
    </row>
    <row r="21" spans="1:11" x14ac:dyDescent="0.25">
      <c r="A21" s="36">
        <v>20</v>
      </c>
      <c r="B21" s="36" t="s">
        <v>124</v>
      </c>
      <c r="C21" s="36" t="s">
        <v>125</v>
      </c>
      <c r="D21" s="36" t="s">
        <v>126</v>
      </c>
      <c r="E21" s="36" t="s">
        <v>127</v>
      </c>
      <c r="F21" s="36" t="s">
        <v>61</v>
      </c>
      <c r="G21" s="37">
        <v>2.87</v>
      </c>
      <c r="H21" s="37">
        <v>2.5299999999999998</v>
      </c>
      <c r="I21" s="37">
        <v>3.42</v>
      </c>
      <c r="J21" s="37">
        <v>3.58</v>
      </c>
      <c r="K21" s="38" t="s">
        <v>30</v>
      </c>
    </row>
    <row r="22" spans="1:11" x14ac:dyDescent="0.25">
      <c r="H22" s="42">
        <f>SUMIF(K2:K21,"MUST",H2:H21)/COUNTIF(K2:K21,"MUST")</f>
        <v>3.8777777777777782</v>
      </c>
      <c r="I22" s="35">
        <f>SUMIF(K2:K21,"mfir",I2:I21)</f>
        <v>10</v>
      </c>
      <c r="K22" s="35">
        <f>COUNTIF(K2:K21,"infor")</f>
        <v>3</v>
      </c>
    </row>
    <row r="23" spans="1:11" x14ac:dyDescent="0.25">
      <c r="A23" s="40" t="s">
        <v>128</v>
      </c>
      <c r="H23" s="42">
        <f>SUMIF(K2:K21,K23,H2:H21)/COUNTIF(K2:K21,K23)</f>
        <v>3.8777777777777782</v>
      </c>
      <c r="K23" s="43" t="s">
        <v>144</v>
      </c>
    </row>
    <row r="24" spans="1:11" x14ac:dyDescent="0.25">
      <c r="B24" s="40" t="s">
        <v>130</v>
      </c>
      <c r="H24" s="42">
        <f>SUMIF(K2:K21,K24,H2:H21)/COUNTIF(K2:K21,K24)</f>
        <v>3.8777777777777782</v>
      </c>
      <c r="K24" s="35" t="s">
        <v>30</v>
      </c>
    </row>
    <row r="25" spans="1:11" x14ac:dyDescent="0.25">
      <c r="B25" s="40" t="s">
        <v>131</v>
      </c>
      <c r="C25" s="39" t="s">
        <v>132</v>
      </c>
      <c r="E25" s="41"/>
    </row>
    <row r="26" spans="1:11" x14ac:dyDescent="0.25">
      <c r="B26" s="40" t="s">
        <v>138</v>
      </c>
    </row>
    <row r="27" spans="1:11" x14ac:dyDescent="0.25">
      <c r="A27" s="40" t="s">
        <v>133</v>
      </c>
    </row>
    <row r="28" spans="1:11" x14ac:dyDescent="0.25">
      <c r="B28" s="40" t="s">
        <v>134</v>
      </c>
    </row>
    <row r="29" spans="1:11" x14ac:dyDescent="0.25">
      <c r="B29" s="40" t="s">
        <v>131</v>
      </c>
      <c r="C29" s="39" t="s">
        <v>132</v>
      </c>
      <c r="E29" s="41"/>
    </row>
    <row r="30" spans="1:11" x14ac:dyDescent="0.25">
      <c r="B30" s="40" t="s">
        <v>139</v>
      </c>
    </row>
    <row r="31" spans="1:11" x14ac:dyDescent="0.25">
      <c r="A31" s="40" t="s">
        <v>135</v>
      </c>
    </row>
    <row r="32" spans="1:11" x14ac:dyDescent="0.25">
      <c r="B32" s="40" t="s">
        <v>136</v>
      </c>
    </row>
    <row r="33" spans="1:5" x14ac:dyDescent="0.25">
      <c r="B33" s="40" t="s">
        <v>131</v>
      </c>
      <c r="C33" s="39" t="s">
        <v>137</v>
      </c>
      <c r="E33" s="41"/>
    </row>
    <row r="34" spans="1:5" x14ac:dyDescent="0.25">
      <c r="B34" s="40" t="s">
        <v>140</v>
      </c>
    </row>
    <row r="35" spans="1:5" x14ac:dyDescent="0.25">
      <c r="A35" s="40" t="s">
        <v>141</v>
      </c>
    </row>
    <row r="36" spans="1:5" x14ac:dyDescent="0.25">
      <c r="B36" s="40" t="s">
        <v>147</v>
      </c>
    </row>
    <row r="37" spans="1:5" x14ac:dyDescent="0.25">
      <c r="B37" s="40" t="s">
        <v>131</v>
      </c>
      <c r="C37" s="39" t="s">
        <v>142</v>
      </c>
    </row>
    <row r="38" spans="1:5" x14ac:dyDescent="0.25">
      <c r="B38" s="40" t="s">
        <v>143</v>
      </c>
    </row>
    <row r="39" spans="1:5" x14ac:dyDescent="0.25">
      <c r="A39" s="40" t="s">
        <v>145</v>
      </c>
    </row>
    <row r="40" spans="1:5" x14ac:dyDescent="0.25">
      <c r="B40" s="40" t="s">
        <v>146</v>
      </c>
    </row>
    <row r="41" spans="1:5" x14ac:dyDescent="0.25">
      <c r="B41" s="40" t="s">
        <v>131</v>
      </c>
      <c r="C41" s="45" t="s">
        <v>148</v>
      </c>
    </row>
    <row r="42" spans="1:5" x14ac:dyDescent="0.25">
      <c r="B42" s="40"/>
      <c r="C42" s="40" t="s">
        <v>149</v>
      </c>
    </row>
    <row r="43" spans="1:5" x14ac:dyDescent="0.25">
      <c r="C43" s="40" t="s">
        <v>150</v>
      </c>
    </row>
    <row r="44" spans="1:5" x14ac:dyDescent="0.25">
      <c r="C44" s="45" t="s">
        <v>151</v>
      </c>
    </row>
    <row r="45" spans="1:5" x14ac:dyDescent="0.25">
      <c r="B45" s="40" t="s">
        <v>152</v>
      </c>
    </row>
  </sheetData>
  <dataValidations count="1">
    <dataValidation type="list" allowBlank="1" showInputMessage="1" showErrorMessage="1" sqref="K24">
      <formula1>odseci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9" sqref="D19"/>
    </sheetView>
  </sheetViews>
  <sheetFormatPr defaultRowHeight="12.75" x14ac:dyDescent="0.2"/>
  <sheetData>
    <row r="1" spans="1:1" x14ac:dyDescent="0.2">
      <c r="A1" s="44" t="s">
        <v>33</v>
      </c>
    </row>
    <row r="2" spans="1:1" x14ac:dyDescent="0.2">
      <c r="A2" s="44" t="s">
        <v>31</v>
      </c>
    </row>
    <row r="3" spans="1:1" x14ac:dyDescent="0.2">
      <c r="A3" s="44" t="s">
        <v>30</v>
      </c>
    </row>
    <row r="4" spans="1:1" x14ac:dyDescent="0.2">
      <c r="A4" s="44" t="s">
        <v>123</v>
      </c>
    </row>
    <row r="5" spans="1:1" x14ac:dyDescent="0.2">
      <c r="A5" s="44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Primeri</vt:lpstr>
      <vt:lpstr>Zadaci1</vt:lpstr>
      <vt:lpstr>Zadaci2</vt:lpstr>
      <vt:lpstr>Liste</vt:lpstr>
      <vt:lpstr>odseci</vt:lpstr>
    </vt:vector>
  </TitlesOfParts>
  <Company>Jfk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</dc:creator>
  <cp:lastModifiedBy>2012</cp:lastModifiedBy>
  <dcterms:created xsi:type="dcterms:W3CDTF">2011-11-05T13:44:45Z</dcterms:created>
  <dcterms:modified xsi:type="dcterms:W3CDTF">2012-11-02T12:11:59Z</dcterms:modified>
</cp:coreProperties>
</file>