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-15" windowWidth="13995" windowHeight="7425"/>
  </bookViews>
  <sheets>
    <sheet name="Primeri1" sheetId="1" r:id="rId1"/>
    <sheet name="Primeri2" sheetId="4" r:id="rId2"/>
    <sheet name="Primeri3" sheetId="5" r:id="rId3"/>
    <sheet name="Podaci" sheetId="6" r:id="rId4"/>
    <sheet name="Zadaci1" sheetId="3" r:id="rId5"/>
    <sheet name="Zadaci2" sheetId="7" r:id="rId6"/>
  </sheets>
  <definedNames>
    <definedName name="_xlnm._FilterDatabase" localSheetId="0" hidden="1">Primeri1!$B$37:$F$46</definedName>
    <definedName name="_xlnm._FilterDatabase" localSheetId="4" hidden="1">Zadaci1!$A$30:$K$40</definedName>
  </definedNames>
  <calcPr calcId="145621"/>
</workbook>
</file>

<file path=xl/calcChain.xml><?xml version="1.0" encoding="utf-8"?>
<calcChain xmlns="http://schemas.openxmlformats.org/spreadsheetml/2006/main">
  <c r="C37" i="7" l="1"/>
  <c r="C36" i="7"/>
  <c r="C35" i="7"/>
  <c r="C34" i="5"/>
  <c r="G29" i="7"/>
  <c r="J29" i="7"/>
  <c r="I26" i="3" l="1"/>
  <c r="C26" i="5"/>
  <c r="D51" i="4"/>
  <c r="F51" i="4"/>
  <c r="F36" i="4"/>
  <c r="F28" i="1" l="1"/>
</calcChain>
</file>

<file path=xl/sharedStrings.xml><?xml version="1.0" encoding="utf-8"?>
<sst xmlns="http://schemas.openxmlformats.org/spreadsheetml/2006/main" count="588" uniqueCount="160">
  <si>
    <t>Primer</t>
  </si>
  <si>
    <t>Prezime</t>
  </si>
  <si>
    <t>Ime</t>
  </si>
  <si>
    <t>Roditelj</t>
  </si>
  <si>
    <t>Prebivalište</t>
  </si>
  <si>
    <t>STOJANOVIĆ</t>
  </si>
  <si>
    <t>STRAHINJA</t>
  </si>
  <si>
    <t>ZORAN</t>
  </si>
  <si>
    <t>VRŠAC</t>
  </si>
  <si>
    <t>Odsek</t>
  </si>
  <si>
    <t>MUST</t>
  </si>
  <si>
    <t>INFOR</t>
  </si>
  <si>
    <t>MFIR</t>
  </si>
  <si>
    <t>MTUR</t>
  </si>
  <si>
    <t>Završena škola</t>
  </si>
  <si>
    <t>Ocena I</t>
  </si>
  <si>
    <t>Ocena II</t>
  </si>
  <si>
    <t>Ocena III</t>
  </si>
  <si>
    <t>Ocena IV</t>
  </si>
  <si>
    <t>BARNA</t>
  </si>
  <si>
    <t>DEJAN</t>
  </si>
  <si>
    <t>MIRON</t>
  </si>
  <si>
    <t>RUSKI KRSTUR</t>
  </si>
  <si>
    <t>TEHNIČKA</t>
  </si>
  <si>
    <t>PREKODRAVAC</t>
  </si>
  <si>
    <t>RADMILA</t>
  </si>
  <si>
    <t>DOBRIVOJ</t>
  </si>
  <si>
    <t>MOROVIĆ</t>
  </si>
  <si>
    <t>EKONOMSKA</t>
  </si>
  <si>
    <t>KOMLENIĆ</t>
  </si>
  <si>
    <t>BRANISLAVA</t>
  </si>
  <si>
    <t>MILAN</t>
  </si>
  <si>
    <t>BEŠKA</t>
  </si>
  <si>
    <t>KECMAN</t>
  </si>
  <si>
    <t>NADA</t>
  </si>
  <si>
    <t>STANKO</t>
  </si>
  <si>
    <t>RUMA</t>
  </si>
  <si>
    <t>ŠAKIĆ</t>
  </si>
  <si>
    <t>IGOR</t>
  </si>
  <si>
    <t>BRANKO</t>
  </si>
  <si>
    <t>EKONOMSKE STRUKE</t>
  </si>
  <si>
    <t>PAJO</t>
  </si>
  <si>
    <t>VEDRAN</t>
  </si>
  <si>
    <t>LJILJA</t>
  </si>
  <si>
    <t>HERCEG NOVI</t>
  </si>
  <si>
    <t>MALUŠEV</t>
  </si>
  <si>
    <t>NIKOLA</t>
  </si>
  <si>
    <t>DRAGAN</t>
  </si>
  <si>
    <t>RODIĆ</t>
  </si>
  <si>
    <t>IVANA</t>
  </si>
  <si>
    <t>ŽELJKO</t>
  </si>
  <si>
    <t>KUCURA</t>
  </si>
  <si>
    <t>TAMAŠ</t>
  </si>
  <si>
    <t>ANITA</t>
  </si>
  <si>
    <t>GIMNAZIJA</t>
  </si>
  <si>
    <t>PUMPS</t>
  </si>
  <si>
    <t>1. Zadatak</t>
  </si>
  <si>
    <t>Del. broj</t>
  </si>
  <si>
    <t>2. Zadatak</t>
  </si>
  <si>
    <t>3. Zadatak</t>
  </si>
  <si>
    <t>4. Zadatak</t>
  </si>
  <si>
    <t>Country</t>
  </si>
  <si>
    <t>Salesperson</t>
  </si>
  <si>
    <t>Order Date</t>
  </si>
  <si>
    <t>OrderID</t>
  </si>
  <si>
    <t>Order Amount</t>
  </si>
  <si>
    <t>UK</t>
  </si>
  <si>
    <t>Buchanan</t>
  </si>
  <si>
    <t>Suyama</t>
  </si>
  <si>
    <t>USA</t>
  </si>
  <si>
    <t>Peacock</t>
  </si>
  <si>
    <t>Leverling</t>
  </si>
  <si>
    <t>Dodsworth</t>
  </si>
  <si>
    <t>Total</t>
  </si>
  <si>
    <t>Totals Row u tabeli</t>
  </si>
  <si>
    <t>Rešenje</t>
  </si>
  <si>
    <t>Primena filtera</t>
  </si>
  <si>
    <t>Ubacuje dodatni red na dnu tabele sa mogućnošću izbora funkcije u svakoj koloni</t>
  </si>
  <si>
    <t xml:space="preserve">Omogućava da se izvrši filtriranje selektovanog opsega podataka </t>
  </si>
  <si>
    <t>Moguća je  istovremena primena više filtera (u više kolona)</t>
  </si>
  <si>
    <t>Podatke kovertovati u tabelu, ubaciti TotalRow, selektovati Average, izabrati da se prikazuju samo podaci za Leverling-a</t>
  </si>
  <si>
    <t>Filterima prikazati samo vrednosti veće od 1000$ u USA</t>
  </si>
  <si>
    <t>Subtotal funkcija</t>
  </si>
  <si>
    <t>Izabrana funkcija uzima u obzir primenjene filtere i selekcije podataka u tabeli (klasične funkcije to ne rade)</t>
  </si>
  <si>
    <t>Primenjuje subtotal funkciju nad određenim opsegom podataka</t>
  </si>
  <si>
    <t>Sintaksa: SUBTOTAL(šifra funkcije;opseg)</t>
  </si>
  <si>
    <t>AVERAGE</t>
  </si>
  <si>
    <t>COUNT</t>
  </si>
  <si>
    <t>COUNTA</t>
  </si>
  <si>
    <t>MAX</t>
  </si>
  <si>
    <t>MIN</t>
  </si>
  <si>
    <t>PRODUCT</t>
  </si>
  <si>
    <t>STDEV</t>
  </si>
  <si>
    <t>STDEVP</t>
  </si>
  <si>
    <t>SUM</t>
  </si>
  <si>
    <t>VAR</t>
  </si>
  <si>
    <t>VARP</t>
  </si>
  <si>
    <t>Šifra</t>
  </si>
  <si>
    <t>Funkcija</t>
  </si>
  <si>
    <t>Šifre od 1 do 11 primenjuju odabranu funkciju na sve redove bez obzira da li su neki od njih sakriveni opcijom HIDE ROWS</t>
  </si>
  <si>
    <t>Šifre od 101 do 111 ne primenjuju odabranu funkciju na redove sakrivene opcijom HIDE ROWS</t>
  </si>
  <si>
    <t>Bez obzira na šifru funkcija neće uzimati u obzir podatke isključene filtriranjem</t>
  </si>
  <si>
    <t>Primeniti filtriranje nad gornjom (početnom) tabelom</t>
  </si>
  <si>
    <t>Uz pomoć funkcije SUBTOTAL izvršiti sabiranje kolone Order Amount uz opciju sabiranja i onih redova koji su sakriveni</t>
  </si>
  <si>
    <t>Preuzeti početnu tabelu iz radnog lista Primer1</t>
  </si>
  <si>
    <t>Sakriti 3., 4. i 5. red u tabeli da bi proverili ispravnost funkcije</t>
  </si>
  <si>
    <t>Sakriti 2., 3. i 4. red u tabeli da bi proverili ispravnost funkcije</t>
  </si>
  <si>
    <t>VLOOKUP() funkcija</t>
  </si>
  <si>
    <t>Pronalazi zadatu vrednost u prvoj koloni definisanog opsega a zatim vraća podatak koji se nalazi u zadatoj koloni istog reda</t>
  </si>
  <si>
    <t>Sintaksa: VLOOKUP(tražena vrednost;opseg podataka sa kojim radimo;kolona iz koje se vraća podatak;true ili false)</t>
  </si>
  <si>
    <t xml:space="preserve">Tražena vrednost može biti eksplicitno navedena ili u vidu reference ćelije u kojoj se nalazi </t>
  </si>
  <si>
    <t>Ova vrednost će se uvek tražiti u prvoj koloni definisanog opsega za rad</t>
  </si>
  <si>
    <t>Opseg mora obavezno sadržati u prvoj koloni vrednosti koje će se pretraživati</t>
  </si>
  <si>
    <t>Pored toga mora obuhvatati i kolonu iz koje će se vraćati pronađena vrednost</t>
  </si>
  <si>
    <t>Ukoliko se vrednost koju tražimo u prvoj koloni mora poklapati sa zadatom vrednošću onda se za poslednji argument funkcije navodi FALSE</t>
  </si>
  <si>
    <t>Br. narudžbe</t>
  </si>
  <si>
    <t>Proizvod</t>
  </si>
  <si>
    <t>Kategorija</t>
  </si>
  <si>
    <t>Jed. cena</t>
  </si>
  <si>
    <t>Tofu</t>
  </si>
  <si>
    <t>Prerada</t>
  </si>
  <si>
    <t>Sir Rodney's Scones</t>
  </si>
  <si>
    <t>Slatkiši</t>
  </si>
  <si>
    <t>Gumbär Gummibärchen</t>
  </si>
  <si>
    <t>Boston Crab Meat</t>
  </si>
  <si>
    <t>Morski proizvodi</t>
  </si>
  <si>
    <t>Steeleye Stout</t>
  </si>
  <si>
    <t>Napici</t>
  </si>
  <si>
    <t>Jack's New England Clam Chowder</t>
  </si>
  <si>
    <t>Uz pomoć funkcije VLOOKUP pronaći jediničnu cenu za broj narudžbe koji se unosi u ćeliju c33</t>
  </si>
  <si>
    <t>Broj narudžbe</t>
  </si>
  <si>
    <t>Prodavac</t>
  </si>
  <si>
    <t>Datum</t>
  </si>
  <si>
    <t>Iznos</t>
  </si>
  <si>
    <t>Uz pomoć funkcije VLOOKUP pronaći Datum koji odgovara Broju narudžbe 10253</t>
  </si>
  <si>
    <t>Uz pomoć funkcije SUBTOTAL prikazati najmanji element kolone Order Date uzimajući u obzir samo prikazane redove</t>
  </si>
  <si>
    <t>Opcijom filtriranja prikazati u tabeli samo kandidate koji su završili školu EKONOMSKE STRUKE</t>
  </si>
  <si>
    <t>Dodati gornjoj tabeli Totals Row i prikazati zbir ocena III razreda za sve koji su upisali MUST</t>
  </si>
  <si>
    <t>Uz pomoć funkcije SUBTOTAL pronaći najmanju ocenu IV razreda. Funkcija treba da uzme u obzir sve redove, bez obzira da li su neki sakriveni opcijom HIDE ROWS</t>
  </si>
  <si>
    <t>Primenom iste funkcije pronaći prosek ocena I razreda. Ne uzimati u obzir redove koji su sakriveni opcijom HIDE ROWS.</t>
  </si>
  <si>
    <t>Sakriti 7., 8. i 9. red u tabeli da bi proverili ispravnost funkcija</t>
  </si>
  <si>
    <t>Broj računa</t>
  </si>
  <si>
    <t>Cena</t>
  </si>
  <si>
    <t>Banane</t>
  </si>
  <si>
    <t>Zemlja</t>
  </si>
  <si>
    <t>Tunis</t>
  </si>
  <si>
    <t>Ukoliko vrednost koju tražimo u prvoj koloni može biti približna sa zadatom vrednošću onda se za poslednji argument funkcije navodi TRUE i tada vrednosti u prvoj koloni moraju biti sortirane u rastućem redosledu.</t>
  </si>
  <si>
    <t>Kupus</t>
  </si>
  <si>
    <t>Srbija</t>
  </si>
  <si>
    <t>Paprika</t>
  </si>
  <si>
    <t>Turska</t>
  </si>
  <si>
    <t>Jabuke</t>
  </si>
  <si>
    <t>Tabela za pretraživanje se nalazi u radnom listu Podaci (Tabela I)</t>
  </si>
  <si>
    <t>TABELA I</t>
  </si>
  <si>
    <t>TABELA II</t>
  </si>
  <si>
    <t>Karfiol</t>
  </si>
  <si>
    <t>Makedonija</t>
  </si>
  <si>
    <t>Naziv proizvoda</t>
  </si>
  <si>
    <t>Podatke uzimati iz TABELE II u radnom listu Podaci</t>
  </si>
  <si>
    <t>Uz pomoć funkcije VLOOKUP() prikazati na osnovu Broja Računa: naziv proizvoda, zemlju i cenu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</si>
</sst>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#,##0.00\ &quot;Din.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7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vertical="center" wrapText="1"/>
    </xf>
    <xf numFmtId="0" fontId="5" fillId="0" borderId="0" xfId="1"/>
    <xf numFmtId="0" fontId="5" fillId="0" borderId="2" xfId="1" applyBorder="1"/>
    <xf numFmtId="2" fontId="5" fillId="0" borderId="2" xfId="1" applyNumberFormat="1" applyBorder="1" applyAlignment="1">
      <alignment horizontal="center"/>
    </xf>
    <xf numFmtId="49" fontId="5" fillId="0" borderId="2" xfId="1" applyNumberFormat="1" applyBorder="1"/>
    <xf numFmtId="49" fontId="5" fillId="0" borderId="0" xfId="1" applyNumberFormat="1"/>
    <xf numFmtId="0" fontId="4" fillId="0" borderId="0" xfId="1" applyFont="1"/>
    <xf numFmtId="0" fontId="4" fillId="0" borderId="0" xfId="1" applyFont="1" applyAlignment="1">
      <alignment horizontal="right"/>
    </xf>
    <xf numFmtId="2" fontId="5" fillId="0" borderId="0" xfId="1" applyNumberFormat="1"/>
    <xf numFmtId="49" fontId="4" fillId="0" borderId="0" xfId="1" applyNumberFormat="1" applyFont="1" applyFill="1" applyBorder="1"/>
    <xf numFmtId="0" fontId="9" fillId="0" borderId="0" xfId="0" applyFont="1"/>
    <xf numFmtId="0" fontId="10" fillId="4" borderId="8" xfId="0" applyNumberFormat="1" applyFont="1" applyFill="1" applyBorder="1"/>
    <xf numFmtId="14" fontId="10" fillId="4" borderId="8" xfId="0" applyNumberFormat="1" applyFont="1" applyFill="1" applyBorder="1"/>
    <xf numFmtId="164" fontId="10" fillId="4" borderId="7" xfId="0" applyNumberFormat="1" applyFont="1" applyFill="1" applyBorder="1"/>
    <xf numFmtId="0" fontId="10" fillId="5" borderId="8" xfId="0" applyNumberFormat="1" applyFont="1" applyFill="1" applyBorder="1"/>
    <xf numFmtId="14" fontId="10" fillId="5" borderId="8" xfId="0" applyNumberFormat="1" applyFont="1" applyFill="1" applyBorder="1"/>
    <xf numFmtId="164" fontId="10" fillId="5" borderId="7" xfId="0" applyNumberFormat="1" applyFont="1" applyFill="1" applyBorder="1"/>
    <xf numFmtId="0" fontId="10" fillId="4" borderId="5" xfId="0" applyNumberFormat="1" applyFont="1" applyFill="1" applyBorder="1"/>
    <xf numFmtId="14" fontId="10" fillId="4" borderId="5" xfId="0" applyNumberFormat="1" applyFont="1" applyFill="1" applyBorder="1"/>
    <xf numFmtId="164" fontId="10" fillId="4" borderId="2" xfId="0" applyNumberFormat="1" applyFont="1" applyFill="1" applyBorder="1"/>
    <xf numFmtId="0" fontId="11" fillId="3" borderId="8" xfId="0" applyNumberFormat="1" applyFont="1" applyFill="1" applyBorder="1" applyAlignment="1">
      <alignment vertical="center"/>
    </xf>
    <xf numFmtId="0" fontId="11" fillId="3" borderId="7" xfId="0" applyNumberFormat="1" applyFont="1" applyFill="1" applyBorder="1" applyAlignment="1">
      <alignment vertical="center"/>
    </xf>
    <xf numFmtId="0" fontId="10" fillId="4" borderId="9" xfId="0" applyNumberFormat="1" applyFont="1" applyFill="1" applyBorder="1"/>
    <xf numFmtId="0" fontId="10" fillId="5" borderId="9" xfId="0" applyNumberFormat="1" applyFont="1" applyFill="1" applyBorder="1"/>
    <xf numFmtId="164" fontId="10" fillId="4" borderId="8" xfId="0" applyNumberFormat="1" applyFont="1" applyFill="1" applyBorder="1"/>
    <xf numFmtId="164" fontId="10" fillId="5" borderId="8" xfId="0" applyNumberFormat="1" applyFont="1" applyFill="1" applyBorder="1"/>
    <xf numFmtId="0" fontId="11" fillId="3" borderId="0" xfId="0" applyNumberFormat="1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vertical="center"/>
    </xf>
    <xf numFmtId="0" fontId="10" fillId="4" borderId="0" xfId="0" applyNumberFormat="1" applyFont="1" applyFill="1" applyBorder="1"/>
    <xf numFmtId="14" fontId="10" fillId="4" borderId="0" xfId="0" applyNumberFormat="1" applyFont="1" applyFill="1" applyBorder="1"/>
    <xf numFmtId="164" fontId="10" fillId="4" borderId="0" xfId="0" applyNumberFormat="1" applyFont="1" applyFill="1" applyBorder="1"/>
    <xf numFmtId="0" fontId="10" fillId="4" borderId="0" xfId="0" applyFont="1" applyFill="1" applyBorder="1"/>
    <xf numFmtId="0" fontId="10" fillId="4" borderId="6" xfId="0" applyFont="1" applyFill="1" applyBorder="1"/>
    <xf numFmtId="164" fontId="10" fillId="4" borderId="6" xfId="0" applyNumberFormat="1" applyFont="1" applyFill="1" applyBorder="1"/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5" borderId="5" xfId="0" applyNumberFormat="1" applyFont="1" applyFill="1" applyBorder="1"/>
    <xf numFmtId="14" fontId="10" fillId="5" borderId="5" xfId="0" applyNumberFormat="1" applyFont="1" applyFill="1" applyBorder="1"/>
    <xf numFmtId="164" fontId="10" fillId="5" borderId="2" xfId="0" applyNumberFormat="1" applyFont="1" applyFill="1" applyBorder="1"/>
    <xf numFmtId="0" fontId="3" fillId="0" borderId="0" xfId="1" applyFont="1"/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vertical="center"/>
    </xf>
    <xf numFmtId="14" fontId="0" fillId="0" borderId="0" xfId="0" applyNumberFormat="1"/>
    <xf numFmtId="0" fontId="14" fillId="0" borderId="0" xfId="0" applyFont="1"/>
    <xf numFmtId="165" fontId="14" fillId="0" borderId="0" xfId="0" applyNumberFormat="1" applyFont="1"/>
    <xf numFmtId="165" fontId="0" fillId="0" borderId="0" xfId="0" applyNumberFormat="1"/>
    <xf numFmtId="0" fontId="2" fillId="0" borderId="0" xfId="1" applyFont="1"/>
    <xf numFmtId="0" fontId="9" fillId="0" borderId="0" xfId="0" applyFont="1" applyBorder="1" applyAlignment="1">
      <alignment vertical="center" wrapText="1"/>
    </xf>
    <xf numFmtId="0" fontId="5" fillId="0" borderId="16" xfId="1" applyBorder="1"/>
    <xf numFmtId="49" fontId="5" fillId="0" borderId="5" xfId="1" applyNumberFormat="1" applyBorder="1"/>
    <xf numFmtId="0" fontId="7" fillId="2" borderId="14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vertical="center" wrapText="1"/>
    </xf>
    <xf numFmtId="0" fontId="5" fillId="0" borderId="15" xfId="1" applyBorder="1"/>
    <xf numFmtId="0" fontId="5" fillId="0" borderId="7" xfId="1" applyBorder="1"/>
    <xf numFmtId="2" fontId="5" fillId="0" borderId="7" xfId="1" applyNumberFormat="1" applyBorder="1" applyAlignment="1">
      <alignment horizontal="center"/>
    </xf>
    <xf numFmtId="49" fontId="5" fillId="0" borderId="8" xfId="1" applyNumberFormat="1" applyBorder="1"/>
    <xf numFmtId="0" fontId="2" fillId="0" borderId="1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/>
    </xf>
    <xf numFmtId="0" fontId="15" fillId="0" borderId="8" xfId="0" applyNumberFormat="1" applyFont="1" applyFill="1" applyBorder="1" applyAlignment="1" applyProtection="1"/>
    <xf numFmtId="2" fontId="15" fillId="0" borderId="7" xfId="0" applyNumberFormat="1" applyFont="1" applyFill="1" applyBorder="1" applyAlignment="1" applyProtection="1">
      <alignment horizontal="center"/>
    </xf>
    <xf numFmtId="0" fontId="1" fillId="0" borderId="0" xfId="1" applyFont="1"/>
    <xf numFmtId="14" fontId="9" fillId="0" borderId="0" xfId="0" applyNumberFormat="1" applyFont="1"/>
    <xf numFmtId="0" fontId="9" fillId="0" borderId="0" xfId="0" applyFont="1" applyAlignment="1">
      <alignment horizontal="left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5" fillId="0" borderId="0" xfId="1" applyAlignment="1">
      <alignment horizontal="right" vertical="center"/>
    </xf>
    <xf numFmtId="0" fontId="16" fillId="0" borderId="0" xfId="1" applyFont="1" applyAlignment="1">
      <alignment vertical="center"/>
    </xf>
    <xf numFmtId="165" fontId="5" fillId="0" borderId="0" xfId="1" applyNumberFormat="1" applyAlignment="1">
      <alignment horizontal="right" vertical="center"/>
    </xf>
  </cellXfs>
  <cellStyles count="2">
    <cellStyle name="Normal" xfId="0" builtinId="0"/>
    <cellStyle name="Normal 2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&quot;$&quot;#,##0.00_);\(&quot;$&quot;#,##0.00\)"/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&quot;$&quot;#,##0.00_);\(&quot;$&quot;#,##0.00\)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9" formatCode="d/m/yyyy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solid">
          <fgColor theme="4" tint="0.79998168889431442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4"/>
          <bgColor theme="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B18:F28" totalsRowCount="1" headerRowDxfId="39" dataDxfId="38" tableBorderDxfId="37">
  <autoFilter ref="B18:F27">
    <filterColumn colId="1">
      <filters>
        <filter val="Leverling"/>
      </filters>
    </filterColumn>
  </autoFilter>
  <tableColumns count="5">
    <tableColumn id="1" name="Country" totalsRowLabel="Total" dataDxfId="36" totalsRowDxfId="35"/>
    <tableColumn id="2" name="Salesperson" dataDxfId="34" totalsRowDxfId="33"/>
    <tableColumn id="3" name="Order Date" dataDxfId="32" totalsRowDxfId="31"/>
    <tableColumn id="4" name="OrderID" dataDxfId="30" totalsRowDxfId="29"/>
    <tableColumn id="5" name="Order Amount" totalsRowFunction="average" dataDxfId="28" totalsRow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5:K26" totalsRowCount="1" headerRowDxfId="26" dataDxfId="24" headerRowBorderDxfId="25" tableBorderDxfId="23" totalsRowBorderDxfId="22" headerRowCellStyle="Normal 2" dataCellStyle="Normal 2">
  <autoFilter ref="A15:K25">
    <filterColumn colId="10">
      <filters>
        <filter val="MUST"/>
      </filters>
    </filterColumn>
  </autoFilter>
  <tableColumns count="11">
    <tableColumn id="1" name="Del. broj" totalsRowLabel="Total" dataDxfId="21" totalsRowDxfId="20" dataCellStyle="Normal 2"/>
    <tableColumn id="2" name="Prezime" dataDxfId="19" totalsRowDxfId="18" dataCellStyle="Normal 2"/>
    <tableColumn id="3" name="Ime" dataDxfId="17" totalsRowDxfId="16" dataCellStyle="Normal 2"/>
    <tableColumn id="4" name="Roditelj" dataDxfId="15" totalsRowDxfId="14" dataCellStyle="Normal 2"/>
    <tableColumn id="5" name="Prebivalište" dataDxfId="13" totalsRowDxfId="12" dataCellStyle="Normal 2"/>
    <tableColumn id="6" name="Završena škola" dataDxfId="11" totalsRowDxfId="10" dataCellStyle="Normal 2"/>
    <tableColumn id="7" name="Ocena I" dataDxfId="9" totalsRowDxfId="8" dataCellStyle="Normal 2"/>
    <tableColumn id="8" name="Ocena II" dataDxfId="7" totalsRowDxfId="6" dataCellStyle="Normal 2"/>
    <tableColumn id="9" name="Ocena III" totalsRowFunction="sum" dataDxfId="5" totalsRowDxfId="4" dataCellStyle="Normal 2"/>
    <tableColumn id="10" name="Ocena IV" dataDxfId="3" totalsRowDxfId="2" dataCellStyle="Normal 2"/>
    <tableColumn id="11" name="Odsek" dataDxfId="1" totalsRow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47"/>
  <sheetViews>
    <sheetView tabSelected="1" workbookViewId="0">
      <selection activeCell="L13" sqref="L13"/>
    </sheetView>
  </sheetViews>
  <sheetFormatPr defaultRowHeight="12.75" x14ac:dyDescent="0.2"/>
  <cols>
    <col min="1" max="1" width="3.140625" customWidth="1"/>
    <col min="2" max="2" width="10.42578125" customWidth="1"/>
    <col min="3" max="3" width="13" customWidth="1"/>
    <col min="4" max="4" width="12" customWidth="1"/>
    <col min="5" max="5" width="9.5703125" customWidth="1"/>
    <col min="6" max="6" width="14.5703125" customWidth="1"/>
  </cols>
  <sheetData>
    <row r="1" spans="1:13" ht="21" customHeight="1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15" customHeight="1" x14ac:dyDescent="0.2">
      <c r="A2" s="3"/>
      <c r="B2" s="46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 ht="15" customHeight="1" x14ac:dyDescent="0.2">
      <c r="A3" s="3"/>
      <c r="B3" s="47" t="s">
        <v>83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 customHeight="1" x14ac:dyDescent="0.2">
      <c r="A4" s="3"/>
      <c r="B4" s="6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4" customFormat="1" ht="6.75" customHeight="1" x14ac:dyDescent="0.2"/>
    <row r="6" spans="1:13" s="4" customFormat="1" ht="20.25" customHeight="1" x14ac:dyDescent="0.2">
      <c r="B6" s="48" t="s">
        <v>80</v>
      </c>
    </row>
    <row r="7" spans="1:13" s="4" customFormat="1" ht="15" customHeight="1" x14ac:dyDescent="0.2">
      <c r="B7" s="31" t="s">
        <v>61</v>
      </c>
      <c r="C7" s="31" t="s">
        <v>62</v>
      </c>
      <c r="D7" s="31" t="s">
        <v>63</v>
      </c>
      <c r="E7" s="31" t="s">
        <v>64</v>
      </c>
      <c r="F7" s="32" t="s">
        <v>65</v>
      </c>
    </row>
    <row r="8" spans="1:13" s="4" customFormat="1" ht="15" customHeight="1" x14ac:dyDescent="0.15">
      <c r="B8" s="22" t="s">
        <v>66</v>
      </c>
      <c r="C8" s="22" t="s">
        <v>67</v>
      </c>
      <c r="D8" s="23">
        <v>37818</v>
      </c>
      <c r="E8" s="22">
        <v>10248</v>
      </c>
      <c r="F8" s="24">
        <v>440</v>
      </c>
    </row>
    <row r="9" spans="1:13" s="4" customFormat="1" ht="15" customHeight="1" x14ac:dyDescent="0.15">
      <c r="B9" s="25" t="s">
        <v>66</v>
      </c>
      <c r="C9" s="25" t="s">
        <v>68</v>
      </c>
      <c r="D9" s="26">
        <v>37812</v>
      </c>
      <c r="E9" s="25">
        <v>10249</v>
      </c>
      <c r="F9" s="27">
        <v>1863.4</v>
      </c>
    </row>
    <row r="10" spans="1:13" s="4" customFormat="1" ht="15" customHeight="1" x14ac:dyDescent="0.15">
      <c r="B10" s="22" t="s">
        <v>69</v>
      </c>
      <c r="C10" s="22" t="s">
        <v>70</v>
      </c>
      <c r="D10" s="23">
        <v>37814</v>
      </c>
      <c r="E10" s="22">
        <v>10250</v>
      </c>
      <c r="F10" s="24">
        <v>1552.6</v>
      </c>
    </row>
    <row r="11" spans="1:13" s="4" customFormat="1" ht="15" customHeight="1" x14ac:dyDescent="0.15">
      <c r="B11" s="25" t="s">
        <v>69</v>
      </c>
      <c r="C11" s="25" t="s">
        <v>71</v>
      </c>
      <c r="D11" s="26">
        <v>37817</v>
      </c>
      <c r="E11" s="25">
        <v>10251</v>
      </c>
      <c r="F11" s="27">
        <v>654.05999999999995</v>
      </c>
    </row>
    <row r="12" spans="1:13" s="4" customFormat="1" ht="15" customHeight="1" x14ac:dyDescent="0.15">
      <c r="B12" s="22" t="s">
        <v>69</v>
      </c>
      <c r="C12" s="22" t="s">
        <v>70</v>
      </c>
      <c r="D12" s="23">
        <v>37813</v>
      </c>
      <c r="E12" s="22">
        <v>10252</v>
      </c>
      <c r="F12" s="24">
        <v>3597.9</v>
      </c>
    </row>
    <row r="13" spans="1:13" s="4" customFormat="1" ht="15" customHeight="1" x14ac:dyDescent="0.15">
      <c r="B13" s="25" t="s">
        <v>69</v>
      </c>
      <c r="C13" s="25" t="s">
        <v>71</v>
      </c>
      <c r="D13" s="26">
        <v>37818</v>
      </c>
      <c r="E13" s="25">
        <v>10253</v>
      </c>
      <c r="F13" s="27">
        <v>1444.8</v>
      </c>
    </row>
    <row r="14" spans="1:13" s="4" customFormat="1" ht="15" customHeight="1" x14ac:dyDescent="0.15">
      <c r="B14" s="22" t="s">
        <v>66</v>
      </c>
      <c r="C14" s="22" t="s">
        <v>67</v>
      </c>
      <c r="D14" s="23">
        <v>37825</v>
      </c>
      <c r="E14" s="22">
        <v>10254</v>
      </c>
      <c r="F14" s="24">
        <v>556.62</v>
      </c>
    </row>
    <row r="15" spans="1:13" s="4" customFormat="1" ht="15" customHeight="1" x14ac:dyDescent="0.15">
      <c r="B15" s="25" t="s">
        <v>66</v>
      </c>
      <c r="C15" s="25" t="s">
        <v>72</v>
      </c>
      <c r="D15" s="26">
        <v>37817</v>
      </c>
      <c r="E15" s="25">
        <v>10255</v>
      </c>
      <c r="F15" s="27">
        <v>2490.5</v>
      </c>
    </row>
    <row r="16" spans="1:13" s="4" customFormat="1" ht="15" customHeight="1" x14ac:dyDescent="0.15">
      <c r="B16" s="28" t="s">
        <v>69</v>
      </c>
      <c r="C16" s="28" t="s">
        <v>71</v>
      </c>
      <c r="D16" s="29">
        <v>37819</v>
      </c>
      <c r="E16" s="28">
        <v>10256</v>
      </c>
      <c r="F16" s="30">
        <v>517.79999999999995</v>
      </c>
    </row>
    <row r="17" spans="1:13" s="4" customFormat="1" ht="21.75" customHeight="1" x14ac:dyDescent="0.2">
      <c r="A17" s="7"/>
      <c r="B17" s="45" t="s">
        <v>75</v>
      </c>
      <c r="C17" s="8"/>
      <c r="D17" s="8"/>
      <c r="E17" s="8"/>
      <c r="F17" s="8"/>
    </row>
    <row r="18" spans="1:13" s="4" customFormat="1" ht="15" customHeight="1" x14ac:dyDescent="0.2">
      <c r="B18" s="37" t="s">
        <v>61</v>
      </c>
      <c r="C18" s="38" t="s">
        <v>62</v>
      </c>
      <c r="D18" s="38" t="s">
        <v>63</v>
      </c>
      <c r="E18" s="38" t="s">
        <v>64</v>
      </c>
      <c r="F18" s="38" t="s">
        <v>65</v>
      </c>
    </row>
    <row r="19" spans="1:13" s="4" customFormat="1" ht="15" hidden="1" customHeight="1" x14ac:dyDescent="0.15">
      <c r="B19" s="33" t="s">
        <v>66</v>
      </c>
      <c r="C19" s="22" t="s">
        <v>67</v>
      </c>
      <c r="D19" s="23">
        <v>37818</v>
      </c>
      <c r="E19" s="22">
        <v>10248</v>
      </c>
      <c r="F19" s="35">
        <v>440</v>
      </c>
    </row>
    <row r="20" spans="1:13" s="4" customFormat="1" ht="15" hidden="1" customHeight="1" x14ac:dyDescent="0.15">
      <c r="B20" s="34" t="s">
        <v>66</v>
      </c>
      <c r="C20" s="25" t="s">
        <v>68</v>
      </c>
      <c r="D20" s="26">
        <v>37812</v>
      </c>
      <c r="E20" s="25">
        <v>10249</v>
      </c>
      <c r="F20" s="36">
        <v>1863.4</v>
      </c>
    </row>
    <row r="21" spans="1:13" s="4" customFormat="1" ht="15" hidden="1" customHeight="1" x14ac:dyDescent="0.15">
      <c r="B21" s="33" t="s">
        <v>69</v>
      </c>
      <c r="C21" s="22" t="s">
        <v>70</v>
      </c>
      <c r="D21" s="23">
        <v>37814</v>
      </c>
      <c r="E21" s="22">
        <v>10250</v>
      </c>
      <c r="F21" s="35">
        <v>1552.6</v>
      </c>
    </row>
    <row r="22" spans="1:13" s="4" customFormat="1" ht="15" customHeight="1" x14ac:dyDescent="0.15">
      <c r="B22" s="34" t="s">
        <v>69</v>
      </c>
      <c r="C22" s="25" t="s">
        <v>71</v>
      </c>
      <c r="D22" s="26">
        <v>37817</v>
      </c>
      <c r="E22" s="25">
        <v>10251</v>
      </c>
      <c r="F22" s="36">
        <v>654.05999999999995</v>
      </c>
    </row>
    <row r="23" spans="1:13" s="4" customFormat="1" ht="15" hidden="1" customHeight="1" x14ac:dyDescent="0.15">
      <c r="B23" s="33" t="s">
        <v>69</v>
      </c>
      <c r="C23" s="22" t="s">
        <v>70</v>
      </c>
      <c r="D23" s="23">
        <v>37813</v>
      </c>
      <c r="E23" s="22">
        <v>10252</v>
      </c>
      <c r="F23" s="35">
        <v>3597.9</v>
      </c>
    </row>
    <row r="24" spans="1:13" s="4" customFormat="1" ht="15" customHeight="1" x14ac:dyDescent="0.15">
      <c r="B24" s="34" t="s">
        <v>69</v>
      </c>
      <c r="C24" s="25" t="s">
        <v>71</v>
      </c>
      <c r="D24" s="26">
        <v>37818</v>
      </c>
      <c r="E24" s="25">
        <v>10253</v>
      </c>
      <c r="F24" s="36">
        <v>1444.8</v>
      </c>
    </row>
    <row r="25" spans="1:13" s="4" customFormat="1" ht="15" hidden="1" customHeight="1" x14ac:dyDescent="0.15">
      <c r="B25" s="33" t="s">
        <v>66</v>
      </c>
      <c r="C25" s="22" t="s">
        <v>67</v>
      </c>
      <c r="D25" s="23">
        <v>37825</v>
      </c>
      <c r="E25" s="22">
        <v>10254</v>
      </c>
      <c r="F25" s="35">
        <v>556.62</v>
      </c>
    </row>
    <row r="26" spans="1:13" s="4" customFormat="1" ht="15" hidden="1" customHeight="1" x14ac:dyDescent="0.15">
      <c r="B26" s="34" t="s">
        <v>66</v>
      </c>
      <c r="C26" s="25" t="s">
        <v>72</v>
      </c>
      <c r="D26" s="26">
        <v>37817</v>
      </c>
      <c r="E26" s="25">
        <v>10255</v>
      </c>
      <c r="F26" s="36">
        <v>2490.5</v>
      </c>
    </row>
    <row r="27" spans="1:13" s="4" customFormat="1" ht="15" customHeight="1" x14ac:dyDescent="0.15">
      <c r="B27" s="33" t="s">
        <v>69</v>
      </c>
      <c r="C27" s="22" t="s">
        <v>71</v>
      </c>
      <c r="D27" s="23">
        <v>37819</v>
      </c>
      <c r="E27" s="22">
        <v>10256</v>
      </c>
      <c r="F27" s="35">
        <v>517.79999999999995</v>
      </c>
    </row>
    <row r="28" spans="1:13" s="4" customFormat="1" ht="15" customHeight="1" x14ac:dyDescent="0.15">
      <c r="B28" s="42" t="s">
        <v>73</v>
      </c>
      <c r="C28" s="43"/>
      <c r="D28" s="43"/>
      <c r="E28" s="43"/>
      <c r="F28" s="44">
        <f>SUBTOTAL(101,Table3[Order Amount])</f>
        <v>872.21999999999991</v>
      </c>
    </row>
    <row r="29" spans="1:13" s="4" customFormat="1" ht="15" customHeight="1" x14ac:dyDescent="0.15">
      <c r="B29" s="39"/>
      <c r="C29" s="39"/>
      <c r="D29" s="40"/>
      <c r="E29" s="39"/>
      <c r="F29" s="41"/>
    </row>
    <row r="30" spans="1:13" ht="21" customHeight="1" x14ac:dyDescent="0.2">
      <c r="A30" s="1" t="s">
        <v>76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4" customFormat="1" ht="15" customHeight="1" x14ac:dyDescent="0.2">
      <c r="A31" s="3"/>
      <c r="B31" s="46" t="s">
        <v>78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4" customFormat="1" ht="15" customHeight="1" x14ac:dyDescent="0.2">
      <c r="A32" s="3"/>
      <c r="B32" s="47" t="s">
        <v>79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4" customFormat="1" ht="15" customHeight="1" x14ac:dyDescent="0.2">
      <c r="A33" s="3"/>
      <c r="B33" s="6" t="s"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4" customFormat="1" ht="6.75" customHeight="1" x14ac:dyDescent="0.2"/>
    <row r="35" spans="1:13" s="4" customFormat="1" ht="15" customHeight="1" x14ac:dyDescent="0.2">
      <c r="B35" s="48" t="s">
        <v>102</v>
      </c>
    </row>
    <row r="36" spans="1:13" s="4" customFormat="1" ht="15" customHeight="1" x14ac:dyDescent="0.2">
      <c r="B36" s="48" t="s">
        <v>81</v>
      </c>
    </row>
    <row r="37" spans="1:13" s="4" customFormat="1" ht="15" customHeight="1" x14ac:dyDescent="0.2">
      <c r="B37" s="31" t="s">
        <v>61</v>
      </c>
      <c r="C37" s="31" t="s">
        <v>62</v>
      </c>
      <c r="D37" s="31" t="s">
        <v>63</v>
      </c>
      <c r="E37" s="31" t="s">
        <v>64</v>
      </c>
      <c r="F37" s="32" t="s">
        <v>65</v>
      </c>
    </row>
    <row r="38" spans="1:13" s="4" customFormat="1" ht="15" hidden="1" customHeight="1" x14ac:dyDescent="0.15">
      <c r="B38" s="22" t="s">
        <v>66</v>
      </c>
      <c r="C38" s="22" t="s">
        <v>67</v>
      </c>
      <c r="D38" s="23">
        <v>37818</v>
      </c>
      <c r="E38" s="22">
        <v>10248</v>
      </c>
      <c r="F38" s="24">
        <v>440</v>
      </c>
    </row>
    <row r="39" spans="1:13" s="4" customFormat="1" ht="15" hidden="1" customHeight="1" x14ac:dyDescent="0.15">
      <c r="B39" s="25" t="s">
        <v>66</v>
      </c>
      <c r="C39" s="25" t="s">
        <v>68</v>
      </c>
      <c r="D39" s="26">
        <v>37812</v>
      </c>
      <c r="E39" s="25">
        <v>10249</v>
      </c>
      <c r="F39" s="27">
        <v>1863.4</v>
      </c>
    </row>
    <row r="40" spans="1:13" s="4" customFormat="1" ht="15" customHeight="1" x14ac:dyDescent="0.15">
      <c r="B40" s="22" t="s">
        <v>69</v>
      </c>
      <c r="C40" s="22" t="s">
        <v>70</v>
      </c>
      <c r="D40" s="23">
        <v>37814</v>
      </c>
      <c r="E40" s="22">
        <v>10250</v>
      </c>
      <c r="F40" s="24">
        <v>1552.6</v>
      </c>
    </row>
    <row r="41" spans="1:13" s="4" customFormat="1" ht="15" hidden="1" customHeight="1" x14ac:dyDescent="0.15">
      <c r="B41" s="25" t="s">
        <v>69</v>
      </c>
      <c r="C41" s="25" t="s">
        <v>71</v>
      </c>
      <c r="D41" s="26">
        <v>37817</v>
      </c>
      <c r="E41" s="25">
        <v>10251</v>
      </c>
      <c r="F41" s="27">
        <v>654.05999999999995</v>
      </c>
    </row>
    <row r="42" spans="1:13" s="4" customFormat="1" ht="15" customHeight="1" x14ac:dyDescent="0.15">
      <c r="B42" s="22" t="s">
        <v>69</v>
      </c>
      <c r="C42" s="22" t="s">
        <v>70</v>
      </c>
      <c r="D42" s="23">
        <v>37813</v>
      </c>
      <c r="E42" s="22">
        <v>10252</v>
      </c>
      <c r="F42" s="24">
        <v>3597.9</v>
      </c>
    </row>
    <row r="43" spans="1:13" s="4" customFormat="1" ht="15" customHeight="1" x14ac:dyDescent="0.15">
      <c r="B43" s="49" t="s">
        <v>69</v>
      </c>
      <c r="C43" s="49" t="s">
        <v>71</v>
      </c>
      <c r="D43" s="50">
        <v>37818</v>
      </c>
      <c r="E43" s="49">
        <v>10253</v>
      </c>
      <c r="F43" s="51">
        <v>1444.8</v>
      </c>
    </row>
    <row r="44" spans="1:13" s="4" customFormat="1" ht="15" hidden="1" customHeight="1" x14ac:dyDescent="0.15">
      <c r="B44" s="22" t="s">
        <v>66</v>
      </c>
      <c r="C44" s="22" t="s">
        <v>67</v>
      </c>
      <c r="D44" s="23">
        <v>37825</v>
      </c>
      <c r="E44" s="22">
        <v>10254</v>
      </c>
      <c r="F44" s="24">
        <v>556.62</v>
      </c>
    </row>
    <row r="45" spans="1:13" s="4" customFormat="1" ht="15" hidden="1" customHeight="1" x14ac:dyDescent="0.15">
      <c r="B45" s="25" t="s">
        <v>66</v>
      </c>
      <c r="C45" s="25" t="s">
        <v>72</v>
      </c>
      <c r="D45" s="26">
        <v>37817</v>
      </c>
      <c r="E45" s="25">
        <v>10255</v>
      </c>
      <c r="F45" s="27">
        <v>2490.5</v>
      </c>
    </row>
    <row r="46" spans="1:13" s="4" customFormat="1" ht="15" hidden="1" customHeight="1" x14ac:dyDescent="0.15">
      <c r="B46" s="28" t="s">
        <v>69</v>
      </c>
      <c r="C46" s="28" t="s">
        <v>71</v>
      </c>
      <c r="D46" s="29">
        <v>37819</v>
      </c>
      <c r="E46" s="28">
        <v>10256</v>
      </c>
      <c r="F46" s="30">
        <v>517.79999999999995</v>
      </c>
    </row>
    <row r="47" spans="1:13" s="4" customFormat="1" ht="15" customHeight="1" x14ac:dyDescent="0.2"/>
  </sheetData>
  <autoFilter ref="B37:F46">
    <filterColumn colId="0">
      <filters>
        <filter val="USA"/>
      </filters>
    </filterColumn>
    <filterColumn colId="4">
      <customFilters>
        <customFilter operator="greaterThan" val="1000"/>
      </customFilters>
    </filterColumn>
  </autoFilter>
  <phoneticPr fontId="6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L34" sqref="L34"/>
    </sheetView>
  </sheetViews>
  <sheetFormatPr defaultRowHeight="12.75" x14ac:dyDescent="0.2"/>
  <cols>
    <col min="1" max="1" width="3.140625" customWidth="1"/>
    <col min="2" max="2" width="10.42578125" customWidth="1"/>
    <col min="3" max="3" width="13" customWidth="1"/>
    <col min="4" max="4" width="12" customWidth="1"/>
    <col min="5" max="5" width="9.5703125" customWidth="1"/>
    <col min="6" max="6" width="14.5703125" customWidth="1"/>
  </cols>
  <sheetData>
    <row r="1" spans="1:13" ht="21" customHeight="1" x14ac:dyDescent="0.2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15" customHeight="1" x14ac:dyDescent="0.2">
      <c r="A2" s="3"/>
      <c r="B2" s="46" t="s">
        <v>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 ht="15" customHeight="1" x14ac:dyDescent="0.2">
      <c r="A3" s="3"/>
      <c r="B3" s="47" t="s">
        <v>85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 customHeight="1" x14ac:dyDescent="0.25">
      <c r="A4" s="12"/>
      <c r="B4" s="52" t="s">
        <v>97</v>
      </c>
      <c r="C4" s="52" t="s">
        <v>97</v>
      </c>
      <c r="D4" s="52" t="s">
        <v>98</v>
      </c>
      <c r="E4" s="12"/>
      <c r="F4" s="12"/>
      <c r="G4" s="12"/>
      <c r="H4" s="12"/>
      <c r="I4" s="12"/>
    </row>
    <row r="5" spans="1:13" s="4" customFormat="1" ht="15" customHeight="1" x14ac:dyDescent="0.25">
      <c r="A5"/>
      <c r="B5" s="59">
        <v>1</v>
      </c>
      <c r="C5" s="59">
        <v>101</v>
      </c>
      <c r="D5" s="60" t="s">
        <v>86</v>
      </c>
      <c r="E5" s="12"/>
      <c r="F5" s="12"/>
      <c r="G5" s="12"/>
      <c r="H5" s="12"/>
      <c r="I5" s="12"/>
    </row>
    <row r="6" spans="1:13" s="4" customFormat="1" ht="15" customHeight="1" x14ac:dyDescent="0.25">
      <c r="A6"/>
      <c r="B6" s="55">
        <v>2</v>
      </c>
      <c r="C6" s="55">
        <v>102</v>
      </c>
      <c r="D6" s="56" t="s">
        <v>87</v>
      </c>
      <c r="E6" s="12"/>
      <c r="F6" s="12"/>
      <c r="G6" s="12"/>
      <c r="H6" s="12"/>
      <c r="I6" s="12"/>
    </row>
    <row r="7" spans="1:13" s="4" customFormat="1" ht="15" customHeight="1" x14ac:dyDescent="0.25">
      <c r="A7"/>
      <c r="B7" s="53">
        <v>3</v>
      </c>
      <c r="C7" s="53">
        <v>103</v>
      </c>
      <c r="D7" s="54" t="s">
        <v>88</v>
      </c>
      <c r="E7" s="12"/>
      <c r="F7" s="12"/>
      <c r="G7" s="12"/>
      <c r="H7" s="12"/>
      <c r="I7" s="12"/>
    </row>
    <row r="8" spans="1:13" s="4" customFormat="1" ht="15" customHeight="1" x14ac:dyDescent="0.25">
      <c r="A8"/>
      <c r="B8" s="55">
        <v>4</v>
      </c>
      <c r="C8" s="55">
        <v>104</v>
      </c>
      <c r="D8" s="56" t="s">
        <v>89</v>
      </c>
      <c r="E8" s="12"/>
      <c r="F8" s="12"/>
      <c r="G8" s="12"/>
      <c r="H8" s="12"/>
      <c r="I8" s="12"/>
    </row>
    <row r="9" spans="1:13" s="4" customFormat="1" ht="15" customHeight="1" x14ac:dyDescent="0.25">
      <c r="A9"/>
      <c r="B9" s="53">
        <v>5</v>
      </c>
      <c r="C9" s="53">
        <v>105</v>
      </c>
      <c r="D9" s="54" t="s">
        <v>90</v>
      </c>
      <c r="E9" s="12"/>
      <c r="F9" s="12"/>
      <c r="G9" s="12"/>
      <c r="H9" s="12"/>
      <c r="I9" s="12"/>
    </row>
    <row r="10" spans="1:13" ht="14.25" customHeight="1" x14ac:dyDescent="0.2">
      <c r="B10" s="55">
        <v>6</v>
      </c>
      <c r="C10" s="55">
        <v>106</v>
      </c>
      <c r="D10" s="56" t="s">
        <v>91</v>
      </c>
      <c r="E10" s="3"/>
      <c r="F10" s="5"/>
    </row>
    <row r="11" spans="1:13" x14ac:dyDescent="0.2">
      <c r="B11" s="53">
        <v>7</v>
      </c>
      <c r="C11" s="53">
        <v>107</v>
      </c>
      <c r="D11" s="54" t="s">
        <v>92</v>
      </c>
    </row>
    <row r="12" spans="1:13" ht="17.25" customHeight="1" x14ac:dyDescent="0.2">
      <c r="B12" s="55">
        <v>8</v>
      </c>
      <c r="C12" s="55">
        <v>108</v>
      </c>
      <c r="D12" s="56" t="s">
        <v>93</v>
      </c>
    </row>
    <row r="13" spans="1:13" ht="18.75" customHeight="1" x14ac:dyDescent="0.2">
      <c r="B13" s="53">
        <v>9</v>
      </c>
      <c r="C13" s="53">
        <v>109</v>
      </c>
      <c r="D13" s="54" t="s">
        <v>94</v>
      </c>
    </row>
    <row r="14" spans="1:13" ht="15.75" customHeight="1" x14ac:dyDescent="0.2">
      <c r="B14" s="55">
        <v>10</v>
      </c>
      <c r="C14" s="55">
        <v>110</v>
      </c>
      <c r="D14" s="56" t="s">
        <v>95</v>
      </c>
      <c r="E14" s="8"/>
      <c r="F14" s="8"/>
    </row>
    <row r="15" spans="1:13" ht="14.25" customHeight="1" x14ac:dyDescent="0.2">
      <c r="A15" s="8"/>
      <c r="B15" s="57">
        <v>11</v>
      </c>
      <c r="C15" s="57">
        <v>111</v>
      </c>
      <c r="D15" s="58" t="s">
        <v>96</v>
      </c>
      <c r="E15" s="8"/>
      <c r="F15" s="8"/>
    </row>
    <row r="17" spans="1:13" x14ac:dyDescent="0.2">
      <c r="B17" s="21" t="s">
        <v>99</v>
      </c>
    </row>
    <row r="18" spans="1:13" x14ac:dyDescent="0.2">
      <c r="B18" s="21" t="s">
        <v>100</v>
      </c>
    </row>
    <row r="19" spans="1:13" x14ac:dyDescent="0.2">
      <c r="B19" s="21" t="s">
        <v>101</v>
      </c>
    </row>
    <row r="20" spans="1:13" s="4" customFormat="1" ht="15" customHeight="1" x14ac:dyDescent="0.2">
      <c r="A20" s="3"/>
      <c r="B20" s="6" t="s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4" customFormat="1" ht="6.75" customHeight="1" x14ac:dyDescent="0.2"/>
    <row r="22" spans="1:13" s="4" customFormat="1" ht="15" customHeight="1" x14ac:dyDescent="0.2">
      <c r="B22" s="48" t="s">
        <v>103</v>
      </c>
    </row>
    <row r="23" spans="1:13" s="4" customFormat="1" ht="15" customHeight="1" x14ac:dyDescent="0.2">
      <c r="B23" s="48" t="s">
        <v>104</v>
      </c>
    </row>
    <row r="24" spans="1:13" x14ac:dyDescent="0.2">
      <c r="B24" s="21" t="s">
        <v>105</v>
      </c>
    </row>
    <row r="26" spans="1:13" x14ac:dyDescent="0.2">
      <c r="B26" s="31" t="s">
        <v>61</v>
      </c>
      <c r="C26" s="31" t="s">
        <v>62</v>
      </c>
      <c r="D26" s="31" t="s">
        <v>63</v>
      </c>
      <c r="E26" s="31" t="s">
        <v>64</v>
      </c>
      <c r="F26" s="32" t="s">
        <v>65</v>
      </c>
    </row>
    <row r="27" spans="1:13" x14ac:dyDescent="0.2">
      <c r="B27" s="22" t="s">
        <v>66</v>
      </c>
      <c r="C27" s="22" t="s">
        <v>67</v>
      </c>
      <c r="D27" s="23">
        <v>37818</v>
      </c>
      <c r="E27" s="22">
        <v>10248</v>
      </c>
      <c r="F27" s="24">
        <v>440</v>
      </c>
    </row>
    <row r="28" spans="1:13" x14ac:dyDescent="0.2">
      <c r="B28" s="25" t="s">
        <v>66</v>
      </c>
      <c r="C28" s="25" t="s">
        <v>68</v>
      </c>
      <c r="D28" s="26">
        <v>37812</v>
      </c>
      <c r="E28" s="25">
        <v>10249</v>
      </c>
      <c r="F28" s="27">
        <v>1863.4</v>
      </c>
    </row>
    <row r="29" spans="1:13" hidden="1" x14ac:dyDescent="0.2">
      <c r="B29" s="22" t="s">
        <v>69</v>
      </c>
      <c r="C29" s="22" t="s">
        <v>70</v>
      </c>
      <c r="D29" s="23">
        <v>37814</v>
      </c>
      <c r="E29" s="22">
        <v>10250</v>
      </c>
      <c r="F29" s="24">
        <v>1552.6</v>
      </c>
    </row>
    <row r="30" spans="1:13" hidden="1" x14ac:dyDescent="0.2">
      <c r="B30" s="25" t="s">
        <v>69</v>
      </c>
      <c r="C30" s="25" t="s">
        <v>71</v>
      </c>
      <c r="D30" s="26">
        <v>37817</v>
      </c>
      <c r="E30" s="25">
        <v>10251</v>
      </c>
      <c r="F30" s="27">
        <v>654.05999999999995</v>
      </c>
    </row>
    <row r="31" spans="1:13" hidden="1" x14ac:dyDescent="0.2">
      <c r="B31" s="22" t="s">
        <v>69</v>
      </c>
      <c r="C31" s="22" t="s">
        <v>70</v>
      </c>
      <c r="D31" s="23">
        <v>37813</v>
      </c>
      <c r="E31" s="22">
        <v>10252</v>
      </c>
      <c r="F31" s="24">
        <v>3597.9</v>
      </c>
    </row>
    <row r="32" spans="1:13" x14ac:dyDescent="0.2">
      <c r="B32" s="25" t="s">
        <v>69</v>
      </c>
      <c r="C32" s="25" t="s">
        <v>71</v>
      </c>
      <c r="D32" s="26">
        <v>37818</v>
      </c>
      <c r="E32" s="25">
        <v>10253</v>
      </c>
      <c r="F32" s="27">
        <v>1444.8</v>
      </c>
    </row>
    <row r="33" spans="2:6" x14ac:dyDescent="0.2">
      <c r="B33" s="22" t="s">
        <v>66</v>
      </c>
      <c r="C33" s="22" t="s">
        <v>67</v>
      </c>
      <c r="D33" s="23">
        <v>37825</v>
      </c>
      <c r="E33" s="22">
        <v>10254</v>
      </c>
      <c r="F33" s="24">
        <v>556.62</v>
      </c>
    </row>
    <row r="34" spans="2:6" x14ac:dyDescent="0.2">
      <c r="B34" s="25" t="s">
        <v>66</v>
      </c>
      <c r="C34" s="25" t="s">
        <v>72</v>
      </c>
      <c r="D34" s="26">
        <v>37817</v>
      </c>
      <c r="E34" s="25">
        <v>10255</v>
      </c>
      <c r="F34" s="27">
        <v>2490.5</v>
      </c>
    </row>
    <row r="35" spans="2:6" x14ac:dyDescent="0.2">
      <c r="B35" s="28" t="s">
        <v>69</v>
      </c>
      <c r="C35" s="28" t="s">
        <v>71</v>
      </c>
      <c r="D35" s="29">
        <v>37819</v>
      </c>
      <c r="E35" s="28">
        <v>10256</v>
      </c>
      <c r="F35" s="30">
        <v>517.79999999999995</v>
      </c>
    </row>
    <row r="36" spans="2:6" x14ac:dyDescent="0.2">
      <c r="F36">
        <f>SUBTOTAL(9,F27:F35)</f>
        <v>13117.679999999998</v>
      </c>
    </row>
    <row r="37" spans="2:6" s="4" customFormat="1" ht="15" customHeight="1" x14ac:dyDescent="0.2">
      <c r="B37" s="48" t="s">
        <v>135</v>
      </c>
    </row>
    <row r="38" spans="2:6" s="4" customFormat="1" ht="15" customHeight="1" x14ac:dyDescent="0.2">
      <c r="B38" s="48" t="s">
        <v>104</v>
      </c>
    </row>
    <row r="39" spans="2:6" x14ac:dyDescent="0.2">
      <c r="B39" s="21" t="s">
        <v>106</v>
      </c>
    </row>
    <row r="41" spans="2:6" x14ac:dyDescent="0.2">
      <c r="B41" s="31" t="s">
        <v>61</v>
      </c>
      <c r="C41" s="31" t="s">
        <v>62</v>
      </c>
      <c r="D41" s="31" t="s">
        <v>63</v>
      </c>
      <c r="E41" s="31" t="s">
        <v>64</v>
      </c>
      <c r="F41" s="32" t="s">
        <v>65</v>
      </c>
    </row>
    <row r="42" spans="2:6" x14ac:dyDescent="0.2">
      <c r="B42" s="22" t="s">
        <v>66</v>
      </c>
      <c r="C42" s="22" t="s">
        <v>67</v>
      </c>
      <c r="D42" s="23">
        <v>37818</v>
      </c>
      <c r="E42" s="22">
        <v>10248</v>
      </c>
      <c r="F42" s="24">
        <v>440</v>
      </c>
    </row>
    <row r="43" spans="2:6" hidden="1" x14ac:dyDescent="0.2">
      <c r="B43" s="25" t="s">
        <v>66</v>
      </c>
      <c r="C43" s="25" t="s">
        <v>68</v>
      </c>
      <c r="D43" s="26">
        <v>37812</v>
      </c>
      <c r="E43" s="25">
        <v>10249</v>
      </c>
      <c r="F43" s="27">
        <v>1863.4</v>
      </c>
    </row>
    <row r="44" spans="2:6" hidden="1" x14ac:dyDescent="0.2">
      <c r="B44" s="22" t="s">
        <v>69</v>
      </c>
      <c r="C44" s="22" t="s">
        <v>70</v>
      </c>
      <c r="D44" s="23">
        <v>37814</v>
      </c>
      <c r="E44" s="22">
        <v>10250</v>
      </c>
      <c r="F44" s="24">
        <v>1552.6</v>
      </c>
    </row>
    <row r="45" spans="2:6" hidden="1" x14ac:dyDescent="0.2">
      <c r="B45" s="25" t="s">
        <v>69</v>
      </c>
      <c r="C45" s="25" t="s">
        <v>71</v>
      </c>
      <c r="D45" s="26">
        <v>37817</v>
      </c>
      <c r="E45" s="25">
        <v>10251</v>
      </c>
      <c r="F45" s="27">
        <v>654.05999999999995</v>
      </c>
    </row>
    <row r="46" spans="2:6" x14ac:dyDescent="0.2">
      <c r="B46" s="22" t="s">
        <v>69</v>
      </c>
      <c r="C46" s="22" t="s">
        <v>70</v>
      </c>
      <c r="D46" s="23">
        <v>37813</v>
      </c>
      <c r="E46" s="22">
        <v>10252</v>
      </c>
      <c r="F46" s="24">
        <v>3597.9</v>
      </c>
    </row>
    <row r="47" spans="2:6" x14ac:dyDescent="0.2">
      <c r="B47" s="25" t="s">
        <v>69</v>
      </c>
      <c r="C47" s="25" t="s">
        <v>71</v>
      </c>
      <c r="D47" s="26">
        <v>37818</v>
      </c>
      <c r="E47" s="25">
        <v>10253</v>
      </c>
      <c r="F47" s="27">
        <v>1444.8</v>
      </c>
    </row>
    <row r="48" spans="2:6" x14ac:dyDescent="0.2">
      <c r="B48" s="22" t="s">
        <v>66</v>
      </c>
      <c r="C48" s="22" t="s">
        <v>67</v>
      </c>
      <c r="D48" s="23">
        <v>37825</v>
      </c>
      <c r="E48" s="22">
        <v>10254</v>
      </c>
      <c r="F48" s="24">
        <v>556.62</v>
      </c>
    </row>
    <row r="49" spans="2:6" x14ac:dyDescent="0.2">
      <c r="B49" s="25" t="s">
        <v>66</v>
      </c>
      <c r="C49" s="25" t="s">
        <v>72</v>
      </c>
      <c r="D49" s="26">
        <v>37817</v>
      </c>
      <c r="E49" s="25">
        <v>10255</v>
      </c>
      <c r="F49" s="27">
        <v>2490.5</v>
      </c>
    </row>
    <row r="50" spans="2:6" x14ac:dyDescent="0.2">
      <c r="B50" s="28" t="s">
        <v>69</v>
      </c>
      <c r="C50" s="28" t="s">
        <v>71</v>
      </c>
      <c r="D50" s="29">
        <v>37819</v>
      </c>
      <c r="E50" s="28">
        <v>10256</v>
      </c>
      <c r="F50" s="30">
        <v>517.79999999999995</v>
      </c>
    </row>
    <row r="51" spans="2:6" x14ac:dyDescent="0.2">
      <c r="D51" s="61">
        <f>SUBTOTAL(105,D42:D50)</f>
        <v>37813</v>
      </c>
      <c r="F51">
        <f>SUBTOTAL(9,F42:F50)</f>
        <v>13117.679999999998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32" sqref="B32"/>
    </sheetView>
  </sheetViews>
  <sheetFormatPr defaultRowHeight="12.75" x14ac:dyDescent="0.2"/>
  <cols>
    <col min="1" max="1" width="3.140625" customWidth="1"/>
    <col min="2" max="2" width="12" customWidth="1"/>
    <col min="3" max="3" width="13" customWidth="1"/>
    <col min="4" max="4" width="12" customWidth="1"/>
    <col min="5" max="5" width="12.42578125" bestFit="1" customWidth="1"/>
    <col min="6" max="6" width="14.5703125" customWidth="1"/>
  </cols>
  <sheetData>
    <row r="1" spans="1:13" ht="21" customHeight="1" x14ac:dyDescent="0.2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15" customHeight="1" x14ac:dyDescent="0.2">
      <c r="A2" s="3"/>
      <c r="B2" s="46" t="s">
        <v>108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 ht="15" customHeight="1" x14ac:dyDescent="0.2">
      <c r="A3" s="3"/>
      <c r="B3" s="47" t="s">
        <v>109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21" t="s">
        <v>110</v>
      </c>
    </row>
    <row r="5" spans="1:13" x14ac:dyDescent="0.2">
      <c r="B5" s="21" t="s">
        <v>111</v>
      </c>
    </row>
    <row r="6" spans="1:13" x14ac:dyDescent="0.2">
      <c r="B6" s="21" t="s">
        <v>112</v>
      </c>
    </row>
    <row r="7" spans="1:13" x14ac:dyDescent="0.2">
      <c r="B7" s="21" t="s">
        <v>113</v>
      </c>
    </row>
    <row r="8" spans="1:13" x14ac:dyDescent="0.2">
      <c r="B8" s="21" t="s">
        <v>114</v>
      </c>
    </row>
    <row r="9" spans="1:13" ht="25.5" customHeight="1" x14ac:dyDescent="0.2">
      <c r="B9" s="84" t="s">
        <v>146</v>
      </c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3" x14ac:dyDescent="0.2">
      <c r="B10" s="21"/>
    </row>
    <row r="11" spans="1:13" s="4" customFormat="1" ht="15" customHeight="1" x14ac:dyDescent="0.2">
      <c r="A11" s="3"/>
      <c r="B11" s="6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4" customFormat="1" ht="6.75" customHeight="1" x14ac:dyDescent="0.2"/>
    <row r="13" spans="1:13" s="4" customFormat="1" ht="15" customHeight="1" x14ac:dyDescent="0.2">
      <c r="B13" s="48" t="s">
        <v>134</v>
      </c>
    </row>
    <row r="15" spans="1:13" x14ac:dyDescent="0.2">
      <c r="B15" s="31" t="s">
        <v>130</v>
      </c>
      <c r="C15" s="31" t="s">
        <v>131</v>
      </c>
      <c r="D15" s="31" t="s">
        <v>132</v>
      </c>
      <c r="E15" s="32" t="s">
        <v>133</v>
      </c>
    </row>
    <row r="16" spans="1:13" x14ac:dyDescent="0.2">
      <c r="B16" s="22">
        <v>10248</v>
      </c>
      <c r="C16" s="22" t="s">
        <v>67</v>
      </c>
      <c r="D16" s="23">
        <v>37818</v>
      </c>
      <c r="E16" s="24">
        <v>440</v>
      </c>
    </row>
    <row r="17" spans="1:13" x14ac:dyDescent="0.2">
      <c r="B17" s="25">
        <v>10249</v>
      </c>
      <c r="C17" s="25" t="s">
        <v>68</v>
      </c>
      <c r="D17" s="26">
        <v>37812</v>
      </c>
      <c r="E17" s="27">
        <v>1863.4</v>
      </c>
    </row>
    <row r="18" spans="1:13" x14ac:dyDescent="0.2">
      <c r="B18" s="22">
        <v>10250</v>
      </c>
      <c r="C18" s="22" t="s">
        <v>70</v>
      </c>
      <c r="D18" s="23">
        <v>37814</v>
      </c>
      <c r="E18" s="24">
        <v>1552.6</v>
      </c>
    </row>
    <row r="19" spans="1:13" x14ac:dyDescent="0.2">
      <c r="B19" s="25">
        <v>10251</v>
      </c>
      <c r="C19" s="25" t="s">
        <v>71</v>
      </c>
      <c r="D19" s="26">
        <v>37817</v>
      </c>
      <c r="E19" s="27">
        <v>654.05999999999995</v>
      </c>
    </row>
    <row r="20" spans="1:13" x14ac:dyDescent="0.2">
      <c r="B20" s="22">
        <v>10252</v>
      </c>
      <c r="C20" s="22" t="s">
        <v>70</v>
      </c>
      <c r="D20" s="23">
        <v>37813</v>
      </c>
      <c r="E20" s="24">
        <v>3597.9</v>
      </c>
    </row>
    <row r="21" spans="1:13" x14ac:dyDescent="0.2">
      <c r="B21" s="25">
        <v>10253</v>
      </c>
      <c r="C21" s="25" t="s">
        <v>71</v>
      </c>
      <c r="D21" s="26">
        <v>37818</v>
      </c>
      <c r="E21" s="27">
        <v>1444.8</v>
      </c>
    </row>
    <row r="22" spans="1:13" x14ac:dyDescent="0.2">
      <c r="B22" s="22">
        <v>10254</v>
      </c>
      <c r="C22" s="22" t="s">
        <v>67</v>
      </c>
      <c r="D22" s="23">
        <v>37825</v>
      </c>
      <c r="E22" s="24">
        <v>556.62</v>
      </c>
    </row>
    <row r="23" spans="1:13" x14ac:dyDescent="0.2">
      <c r="B23" s="25">
        <v>10255</v>
      </c>
      <c r="C23" s="25" t="s">
        <v>72</v>
      </c>
      <c r="D23" s="26">
        <v>37817</v>
      </c>
      <c r="E23" s="27">
        <v>2490.5</v>
      </c>
    </row>
    <row r="24" spans="1:13" x14ac:dyDescent="0.2">
      <c r="B24" s="28">
        <v>10256</v>
      </c>
      <c r="C24" s="28" t="s">
        <v>71</v>
      </c>
      <c r="D24" s="29">
        <v>37819</v>
      </c>
      <c r="E24" s="30">
        <v>517.79999999999995</v>
      </c>
    </row>
    <row r="26" spans="1:13" x14ac:dyDescent="0.2">
      <c r="B26" s="21" t="s">
        <v>75</v>
      </c>
      <c r="C26" s="61">
        <f>VLOOKUP(10253,B15:E24,3,FALSE)</f>
        <v>37818</v>
      </c>
    </row>
    <row r="28" spans="1:13" s="4" customFormat="1" ht="15" customHeight="1" x14ac:dyDescent="0.2">
      <c r="A28" s="3"/>
      <c r="B28" s="6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4" customFormat="1" ht="6.75" customHeight="1" x14ac:dyDescent="0.2"/>
    <row r="30" spans="1:13" s="4" customFormat="1" ht="15" customHeight="1" x14ac:dyDescent="0.2">
      <c r="B30" s="48" t="s">
        <v>129</v>
      </c>
    </row>
    <row r="31" spans="1:13" x14ac:dyDescent="0.2">
      <c r="B31" s="21" t="s">
        <v>152</v>
      </c>
    </row>
    <row r="32" spans="1:13" x14ac:dyDescent="0.2">
      <c r="B32" s="21"/>
    </row>
    <row r="33" spans="2:3" x14ac:dyDescent="0.2">
      <c r="B33" s="21" t="s">
        <v>130</v>
      </c>
      <c r="C33">
        <v>10449</v>
      </c>
    </row>
    <row r="34" spans="2:3" x14ac:dyDescent="0.2">
      <c r="B34" s="21" t="s">
        <v>118</v>
      </c>
      <c r="C34" s="64">
        <f>VLOOKUP(C33,Podaci!B2:E8,4,FALSE)</f>
        <v>14.7</v>
      </c>
    </row>
  </sheetData>
  <mergeCells count="1">
    <mergeCell ref="B9:L9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I27" sqref="I27"/>
    </sheetView>
  </sheetViews>
  <sheetFormatPr defaultRowHeight="12.75" x14ac:dyDescent="0.2"/>
  <cols>
    <col min="1" max="1" width="3.140625" customWidth="1"/>
    <col min="2" max="2" width="11.85546875" customWidth="1"/>
    <col min="3" max="3" width="29.85546875" bestFit="1" customWidth="1"/>
    <col min="4" max="4" width="13.5703125" bestFit="1" customWidth="1"/>
    <col min="5" max="5" width="11.5703125" customWidth="1"/>
    <col min="6" max="6" width="14.5703125" customWidth="1"/>
  </cols>
  <sheetData>
    <row r="1" spans="2:5" x14ac:dyDescent="0.2">
      <c r="C1" s="86" t="s">
        <v>153</v>
      </c>
    </row>
    <row r="2" spans="2:5" ht="25.5" x14ac:dyDescent="0.2">
      <c r="B2" s="85" t="s">
        <v>115</v>
      </c>
      <c r="C2" s="85" t="s">
        <v>116</v>
      </c>
      <c r="D2" s="85" t="s">
        <v>117</v>
      </c>
      <c r="E2" s="85" t="s">
        <v>118</v>
      </c>
    </row>
    <row r="3" spans="2:5" x14ac:dyDescent="0.2">
      <c r="B3" s="62">
        <v>10409</v>
      </c>
      <c r="C3" s="62" t="s">
        <v>119</v>
      </c>
      <c r="D3" s="62" t="s">
        <v>120</v>
      </c>
      <c r="E3" s="63">
        <v>18.600000000000001</v>
      </c>
    </row>
    <row r="4" spans="2:5" x14ac:dyDescent="0.2">
      <c r="B4" s="62">
        <v>10410</v>
      </c>
      <c r="C4" s="62" t="s">
        <v>121</v>
      </c>
      <c r="D4" s="62" t="s">
        <v>122</v>
      </c>
      <c r="E4" s="63">
        <v>8</v>
      </c>
    </row>
    <row r="5" spans="2:5" x14ac:dyDescent="0.2">
      <c r="B5" s="62">
        <v>10448</v>
      </c>
      <c r="C5" s="62" t="s">
        <v>123</v>
      </c>
      <c r="D5" s="62" t="s">
        <v>122</v>
      </c>
      <c r="E5" s="63">
        <v>24.9</v>
      </c>
    </row>
    <row r="6" spans="2:5" x14ac:dyDescent="0.2">
      <c r="B6" s="62">
        <v>10449</v>
      </c>
      <c r="C6" s="62" t="s">
        <v>124</v>
      </c>
      <c r="D6" s="62" t="s">
        <v>125</v>
      </c>
      <c r="E6" s="63">
        <v>14.7</v>
      </c>
    </row>
    <row r="7" spans="2:5" x14ac:dyDescent="0.2">
      <c r="B7" s="62">
        <v>10521</v>
      </c>
      <c r="C7" s="62" t="s">
        <v>126</v>
      </c>
      <c r="D7" s="62" t="s">
        <v>127</v>
      </c>
      <c r="E7" s="63">
        <v>18</v>
      </c>
    </row>
    <row r="8" spans="2:5" x14ac:dyDescent="0.2">
      <c r="B8" s="62">
        <v>10523</v>
      </c>
      <c r="C8" s="62" t="s">
        <v>128</v>
      </c>
      <c r="D8" s="62" t="s">
        <v>125</v>
      </c>
      <c r="E8" s="63">
        <v>9.65</v>
      </c>
    </row>
    <row r="9" spans="2:5" x14ac:dyDescent="0.2">
      <c r="B9" s="62"/>
      <c r="C9" s="62"/>
      <c r="D9" s="62"/>
      <c r="E9" s="63"/>
    </row>
    <row r="10" spans="2:5" x14ac:dyDescent="0.2">
      <c r="B10" s="62"/>
      <c r="C10" s="62"/>
      <c r="D10" s="62"/>
      <c r="E10" s="63"/>
    </row>
    <row r="11" spans="2:5" x14ac:dyDescent="0.2">
      <c r="B11" s="62"/>
      <c r="C11" s="62"/>
      <c r="D11" s="62"/>
      <c r="E11" s="63"/>
    </row>
    <row r="12" spans="2:5" x14ac:dyDescent="0.2">
      <c r="C12" s="86" t="s">
        <v>154</v>
      </c>
    </row>
    <row r="13" spans="2:5" ht="21.75" customHeight="1" x14ac:dyDescent="0.2">
      <c r="B13" s="87" t="s">
        <v>141</v>
      </c>
      <c r="C13" s="88" t="s">
        <v>116</v>
      </c>
      <c r="D13" s="88" t="s">
        <v>142</v>
      </c>
      <c r="E13" s="87" t="s">
        <v>144</v>
      </c>
    </row>
    <row r="14" spans="2:5" x14ac:dyDescent="0.2">
      <c r="B14" s="62">
        <v>1025</v>
      </c>
      <c r="C14" s="62" t="s">
        <v>143</v>
      </c>
      <c r="D14" s="64">
        <v>110</v>
      </c>
      <c r="E14" s="83" t="s">
        <v>145</v>
      </c>
    </row>
    <row r="15" spans="2:5" x14ac:dyDescent="0.2">
      <c r="B15" s="62">
        <v>1026</v>
      </c>
      <c r="C15" s="21" t="s">
        <v>147</v>
      </c>
      <c r="D15" s="64">
        <v>130</v>
      </c>
      <c r="E15" s="21" t="s">
        <v>148</v>
      </c>
    </row>
    <row r="16" spans="2:5" x14ac:dyDescent="0.2">
      <c r="B16" s="62">
        <v>1144</v>
      </c>
      <c r="C16" s="21" t="s">
        <v>149</v>
      </c>
      <c r="D16" s="64">
        <v>150</v>
      </c>
      <c r="E16" s="21" t="s">
        <v>150</v>
      </c>
    </row>
    <row r="17" spans="2:5" x14ac:dyDescent="0.2">
      <c r="B17" s="62">
        <v>1277</v>
      </c>
      <c r="C17" s="21" t="s">
        <v>151</v>
      </c>
      <c r="D17" s="64">
        <v>80</v>
      </c>
      <c r="E17" s="21" t="s">
        <v>148</v>
      </c>
    </row>
    <row r="18" spans="2:5" x14ac:dyDescent="0.2">
      <c r="B18" s="62">
        <v>1046</v>
      </c>
      <c r="C18" s="21" t="s">
        <v>155</v>
      </c>
      <c r="D18" s="64">
        <v>140</v>
      </c>
      <c r="E18" s="21" t="s">
        <v>156</v>
      </c>
    </row>
    <row r="19" spans="2:5" x14ac:dyDescent="0.2">
      <c r="D19" s="64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46"/>
  <sheetViews>
    <sheetView topLeftCell="A37" workbookViewId="0">
      <selection activeCell="A47" sqref="A47:XFD68"/>
    </sheetView>
  </sheetViews>
  <sheetFormatPr defaultRowHeight="15" x14ac:dyDescent="0.25"/>
  <cols>
    <col min="1" max="1" width="10.85546875" style="12" customWidth="1"/>
    <col min="2" max="2" width="15.5703125" style="12" bestFit="1" customWidth="1"/>
    <col min="3" max="3" width="12.28515625" style="12" bestFit="1" customWidth="1"/>
    <col min="4" max="4" width="16.7109375" style="12" customWidth="1"/>
    <col min="5" max="5" width="14.7109375" style="12" bestFit="1" customWidth="1"/>
    <col min="6" max="6" width="28.7109375" style="12" bestFit="1" customWidth="1"/>
    <col min="7" max="7" width="10.140625" style="12" customWidth="1"/>
    <col min="8" max="8" width="10.7109375" style="12" customWidth="1"/>
    <col min="9" max="9" width="11.28515625" style="12" customWidth="1"/>
    <col min="10" max="10" width="11.42578125" style="12" customWidth="1"/>
    <col min="11" max="11" width="8.7109375" style="12" customWidth="1"/>
    <col min="12" max="12" width="9.140625" style="12"/>
    <col min="13" max="13" width="43" style="12" customWidth="1"/>
    <col min="14" max="16384" width="9.140625" style="12"/>
  </cols>
  <sheetData>
    <row r="1" spans="1:13" x14ac:dyDescent="0.25">
      <c r="A1" s="9" t="s">
        <v>57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1" t="s">
        <v>9</v>
      </c>
    </row>
    <row r="2" spans="1:13" x14ac:dyDescent="0.25">
      <c r="A2" s="13">
        <v>1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54</v>
      </c>
      <c r="G2" s="14">
        <v>4.16</v>
      </c>
      <c r="H2" s="14">
        <v>3.66</v>
      </c>
      <c r="I2" s="14">
        <v>3.6</v>
      </c>
      <c r="J2" s="14">
        <v>2.91</v>
      </c>
      <c r="K2" s="15" t="s">
        <v>10</v>
      </c>
    </row>
    <row r="3" spans="1:13" x14ac:dyDescent="0.25">
      <c r="A3" s="13">
        <v>2</v>
      </c>
      <c r="B3" s="13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4">
        <v>3.06</v>
      </c>
      <c r="H3" s="14">
        <v>3.53</v>
      </c>
      <c r="I3" s="14">
        <v>3.73</v>
      </c>
      <c r="J3" s="14">
        <v>3.73</v>
      </c>
      <c r="K3" s="15" t="s">
        <v>11</v>
      </c>
    </row>
    <row r="4" spans="1:13" x14ac:dyDescent="0.25">
      <c r="A4" s="13">
        <v>3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4">
        <v>4.92</v>
      </c>
      <c r="H4" s="14">
        <v>4.62</v>
      </c>
      <c r="I4" s="14">
        <v>4.54</v>
      </c>
      <c r="J4" s="14">
        <v>4.62</v>
      </c>
      <c r="K4" s="15" t="s">
        <v>10</v>
      </c>
    </row>
    <row r="5" spans="1:13" x14ac:dyDescent="0.25">
      <c r="A5" s="13">
        <v>4</v>
      </c>
      <c r="B5" s="13" t="s">
        <v>29</v>
      </c>
      <c r="C5" s="13" t="s">
        <v>30</v>
      </c>
      <c r="D5" s="13" t="s">
        <v>31</v>
      </c>
      <c r="E5" s="13" t="s">
        <v>32</v>
      </c>
      <c r="F5" s="13" t="s">
        <v>28</v>
      </c>
      <c r="G5" s="14">
        <v>4.54</v>
      </c>
      <c r="H5" s="14">
        <v>4.8499999999999996</v>
      </c>
      <c r="I5" s="14">
        <v>4.7699999999999996</v>
      </c>
      <c r="J5" s="14">
        <v>5</v>
      </c>
      <c r="K5" s="15" t="s">
        <v>55</v>
      </c>
      <c r="M5" s="66"/>
    </row>
    <row r="6" spans="1:13" x14ac:dyDescent="0.25">
      <c r="A6" s="13">
        <v>5</v>
      </c>
      <c r="B6" s="13" t="s">
        <v>33</v>
      </c>
      <c r="C6" s="13" t="s">
        <v>34</v>
      </c>
      <c r="D6" s="13" t="s">
        <v>35</v>
      </c>
      <c r="E6" s="13" t="s">
        <v>36</v>
      </c>
      <c r="F6" s="13" t="s">
        <v>54</v>
      </c>
      <c r="G6" s="14">
        <v>2.88</v>
      </c>
      <c r="H6" s="14">
        <v>3.29</v>
      </c>
      <c r="I6" s="14">
        <v>3.08</v>
      </c>
      <c r="J6" s="14">
        <v>3.71</v>
      </c>
      <c r="K6" s="15" t="s">
        <v>12</v>
      </c>
    </row>
    <row r="7" spans="1:13" x14ac:dyDescent="0.25">
      <c r="A7" s="13">
        <v>6</v>
      </c>
      <c r="B7" s="13" t="s">
        <v>37</v>
      </c>
      <c r="C7" s="13" t="s">
        <v>38</v>
      </c>
      <c r="D7" s="13" t="s">
        <v>39</v>
      </c>
      <c r="E7" s="13" t="s">
        <v>36</v>
      </c>
      <c r="F7" s="13" t="s">
        <v>23</v>
      </c>
      <c r="G7" s="14">
        <v>3.13</v>
      </c>
      <c r="H7" s="14">
        <v>2.8</v>
      </c>
      <c r="I7" s="14">
        <v>2.9</v>
      </c>
      <c r="J7" s="14">
        <v>2.9</v>
      </c>
      <c r="K7" s="15" t="s">
        <v>11</v>
      </c>
    </row>
    <row r="8" spans="1:13" x14ac:dyDescent="0.25">
      <c r="A8" s="13">
        <v>7</v>
      </c>
      <c r="B8" s="13" t="s">
        <v>41</v>
      </c>
      <c r="C8" s="13" t="s">
        <v>42</v>
      </c>
      <c r="D8" s="13" t="s">
        <v>43</v>
      </c>
      <c r="E8" s="13" t="s">
        <v>44</v>
      </c>
      <c r="F8" s="13" t="s">
        <v>40</v>
      </c>
      <c r="G8" s="14">
        <v>3.07</v>
      </c>
      <c r="H8" s="14">
        <v>3.55</v>
      </c>
      <c r="I8" s="14">
        <v>3.67</v>
      </c>
      <c r="J8" s="14">
        <v>3.67</v>
      </c>
      <c r="K8" s="15" t="s">
        <v>10</v>
      </c>
    </row>
    <row r="9" spans="1:13" x14ac:dyDescent="0.25">
      <c r="A9" s="13">
        <v>8</v>
      </c>
      <c r="B9" s="13" t="s">
        <v>45</v>
      </c>
      <c r="C9" s="13" t="s">
        <v>46</v>
      </c>
      <c r="D9" s="13" t="s">
        <v>47</v>
      </c>
      <c r="E9" s="13" t="s">
        <v>8</v>
      </c>
      <c r="F9" s="13" t="s">
        <v>54</v>
      </c>
      <c r="G9" s="14">
        <v>3.13</v>
      </c>
      <c r="H9" s="14">
        <v>2.91</v>
      </c>
      <c r="I9" s="14">
        <v>2.5</v>
      </c>
      <c r="J9" s="14">
        <v>2.5</v>
      </c>
      <c r="K9" s="15" t="s">
        <v>13</v>
      </c>
    </row>
    <row r="10" spans="1:13" x14ac:dyDescent="0.25">
      <c r="A10" s="13">
        <v>9</v>
      </c>
      <c r="B10" s="13" t="s">
        <v>48</v>
      </c>
      <c r="C10" s="13" t="s">
        <v>49</v>
      </c>
      <c r="D10" s="13" t="s">
        <v>50</v>
      </c>
      <c r="E10" s="13" t="s">
        <v>51</v>
      </c>
      <c r="F10" s="13" t="s">
        <v>40</v>
      </c>
      <c r="G10" s="14">
        <v>3.13</v>
      </c>
      <c r="H10" s="14">
        <v>4</v>
      </c>
      <c r="I10" s="14">
        <v>4.5999999999999996</v>
      </c>
      <c r="J10" s="14">
        <v>4.5999999999999996</v>
      </c>
      <c r="K10" s="15" t="s">
        <v>10</v>
      </c>
    </row>
    <row r="11" spans="1:13" x14ac:dyDescent="0.25">
      <c r="A11" s="13">
        <v>10</v>
      </c>
      <c r="B11" s="13" t="s">
        <v>52</v>
      </c>
      <c r="C11" s="13" t="s">
        <v>53</v>
      </c>
      <c r="D11" s="13" t="s">
        <v>46</v>
      </c>
      <c r="E11" s="13" t="s">
        <v>51</v>
      </c>
      <c r="F11" s="13" t="s">
        <v>40</v>
      </c>
      <c r="G11" s="14">
        <v>3.69</v>
      </c>
      <c r="H11" s="14">
        <v>3.92</v>
      </c>
      <c r="I11" s="14">
        <v>4</v>
      </c>
      <c r="J11" s="14">
        <v>4.3099999999999996</v>
      </c>
      <c r="K11" s="15" t="s">
        <v>10</v>
      </c>
    </row>
    <row r="12" spans="1:13" x14ac:dyDescent="0.25">
      <c r="H12" s="19"/>
    </row>
    <row r="13" spans="1:13" x14ac:dyDescent="0.25">
      <c r="A13" s="17" t="s">
        <v>56</v>
      </c>
      <c r="H13" s="19"/>
      <c r="K13" s="20"/>
    </row>
    <row r="14" spans="1:13" x14ac:dyDescent="0.25">
      <c r="B14" s="82" t="s">
        <v>137</v>
      </c>
      <c r="H14" s="19"/>
    </row>
    <row r="15" spans="1:13" x14ac:dyDescent="0.25">
      <c r="A15" s="69" t="s">
        <v>57</v>
      </c>
      <c r="B15" s="70" t="s">
        <v>1</v>
      </c>
      <c r="C15" s="70" t="s">
        <v>2</v>
      </c>
      <c r="D15" s="70" t="s">
        <v>3</v>
      </c>
      <c r="E15" s="70" t="s">
        <v>4</v>
      </c>
      <c r="F15" s="70" t="s">
        <v>14</v>
      </c>
      <c r="G15" s="71" t="s">
        <v>15</v>
      </c>
      <c r="H15" s="71" t="s">
        <v>16</v>
      </c>
      <c r="I15" s="71" t="s">
        <v>17</v>
      </c>
      <c r="J15" s="71" t="s">
        <v>18</v>
      </c>
      <c r="K15" s="72" t="s">
        <v>9</v>
      </c>
    </row>
    <row r="16" spans="1:13" x14ac:dyDescent="0.25">
      <c r="A16" s="67">
        <v>1</v>
      </c>
      <c r="B16" s="13" t="s">
        <v>5</v>
      </c>
      <c r="C16" s="13" t="s">
        <v>6</v>
      </c>
      <c r="D16" s="13" t="s">
        <v>7</v>
      </c>
      <c r="E16" s="13" t="s">
        <v>8</v>
      </c>
      <c r="F16" s="13" t="s">
        <v>54</v>
      </c>
      <c r="G16" s="14">
        <v>4.16</v>
      </c>
      <c r="H16" s="14">
        <v>3.66</v>
      </c>
      <c r="I16" s="14">
        <v>3.6</v>
      </c>
      <c r="J16" s="14">
        <v>2.91</v>
      </c>
      <c r="K16" s="68" t="s">
        <v>10</v>
      </c>
    </row>
    <row r="17" spans="1:13" hidden="1" x14ac:dyDescent="0.25">
      <c r="A17" s="67">
        <v>2</v>
      </c>
      <c r="B17" s="13" t="s">
        <v>19</v>
      </c>
      <c r="C17" s="13" t="s">
        <v>20</v>
      </c>
      <c r="D17" s="13" t="s">
        <v>21</v>
      </c>
      <c r="E17" s="13" t="s">
        <v>22</v>
      </c>
      <c r="F17" s="13" t="s">
        <v>23</v>
      </c>
      <c r="G17" s="14">
        <v>3.06</v>
      </c>
      <c r="H17" s="14">
        <v>3.53</v>
      </c>
      <c r="I17" s="14">
        <v>3.73</v>
      </c>
      <c r="J17" s="14">
        <v>3.73</v>
      </c>
      <c r="K17" s="68" t="s">
        <v>11</v>
      </c>
    </row>
    <row r="18" spans="1:13" x14ac:dyDescent="0.25">
      <c r="A18" s="67">
        <v>3</v>
      </c>
      <c r="B18" s="13" t="s">
        <v>24</v>
      </c>
      <c r="C18" s="13" t="s">
        <v>25</v>
      </c>
      <c r="D18" s="13" t="s">
        <v>26</v>
      </c>
      <c r="E18" s="13" t="s">
        <v>27</v>
      </c>
      <c r="F18" s="13" t="s">
        <v>28</v>
      </c>
      <c r="G18" s="14">
        <v>4.92</v>
      </c>
      <c r="H18" s="14">
        <v>4.62</v>
      </c>
      <c r="I18" s="14">
        <v>4.54</v>
      </c>
      <c r="J18" s="14">
        <v>4.62</v>
      </c>
      <c r="K18" s="68" t="s">
        <v>10</v>
      </c>
    </row>
    <row r="19" spans="1:13" hidden="1" x14ac:dyDescent="0.25">
      <c r="A19" s="67">
        <v>4</v>
      </c>
      <c r="B19" s="13" t="s">
        <v>29</v>
      </c>
      <c r="C19" s="13" t="s">
        <v>30</v>
      </c>
      <c r="D19" s="13" t="s">
        <v>31</v>
      </c>
      <c r="E19" s="13" t="s">
        <v>32</v>
      </c>
      <c r="F19" s="13" t="s">
        <v>28</v>
      </c>
      <c r="G19" s="14">
        <v>4.54</v>
      </c>
      <c r="H19" s="14">
        <v>4.8499999999999996</v>
      </c>
      <c r="I19" s="14">
        <v>4.7699999999999996</v>
      </c>
      <c r="J19" s="14">
        <v>5</v>
      </c>
      <c r="K19" s="68" t="s">
        <v>55</v>
      </c>
      <c r="M19" s="66"/>
    </row>
    <row r="20" spans="1:13" hidden="1" x14ac:dyDescent="0.25">
      <c r="A20" s="67">
        <v>5</v>
      </c>
      <c r="B20" s="13" t="s">
        <v>33</v>
      </c>
      <c r="C20" s="13" t="s">
        <v>34</v>
      </c>
      <c r="D20" s="13" t="s">
        <v>35</v>
      </c>
      <c r="E20" s="13" t="s">
        <v>36</v>
      </c>
      <c r="F20" s="13" t="s">
        <v>54</v>
      </c>
      <c r="G20" s="14">
        <v>2.88</v>
      </c>
      <c r="H20" s="14">
        <v>3.29</v>
      </c>
      <c r="I20" s="14">
        <v>3.08</v>
      </c>
      <c r="J20" s="14">
        <v>3.71</v>
      </c>
      <c r="K20" s="68" t="s">
        <v>12</v>
      </c>
    </row>
    <row r="21" spans="1:13" hidden="1" x14ac:dyDescent="0.25">
      <c r="A21" s="67">
        <v>6</v>
      </c>
      <c r="B21" s="13" t="s">
        <v>37</v>
      </c>
      <c r="C21" s="13" t="s">
        <v>38</v>
      </c>
      <c r="D21" s="13" t="s">
        <v>39</v>
      </c>
      <c r="E21" s="13" t="s">
        <v>36</v>
      </c>
      <c r="F21" s="13" t="s">
        <v>23</v>
      </c>
      <c r="G21" s="14">
        <v>3.13</v>
      </c>
      <c r="H21" s="14">
        <v>2.8</v>
      </c>
      <c r="I21" s="14">
        <v>2.9</v>
      </c>
      <c r="J21" s="14">
        <v>2.9</v>
      </c>
      <c r="K21" s="68" t="s">
        <v>11</v>
      </c>
    </row>
    <row r="22" spans="1:13" x14ac:dyDescent="0.25">
      <c r="A22" s="67">
        <v>7</v>
      </c>
      <c r="B22" s="13" t="s">
        <v>41</v>
      </c>
      <c r="C22" s="13" t="s">
        <v>42</v>
      </c>
      <c r="D22" s="13" t="s">
        <v>43</v>
      </c>
      <c r="E22" s="13" t="s">
        <v>44</v>
      </c>
      <c r="F22" s="13" t="s">
        <v>40</v>
      </c>
      <c r="G22" s="14">
        <v>3.07</v>
      </c>
      <c r="H22" s="14">
        <v>3.55</v>
      </c>
      <c r="I22" s="14">
        <v>3.67</v>
      </c>
      <c r="J22" s="14">
        <v>3.67</v>
      </c>
      <c r="K22" s="68" t="s">
        <v>10</v>
      </c>
    </row>
    <row r="23" spans="1:13" hidden="1" x14ac:dyDescent="0.25">
      <c r="A23" s="67">
        <v>8</v>
      </c>
      <c r="B23" s="13" t="s">
        <v>45</v>
      </c>
      <c r="C23" s="13" t="s">
        <v>46</v>
      </c>
      <c r="D23" s="13" t="s">
        <v>47</v>
      </c>
      <c r="E23" s="13" t="s">
        <v>8</v>
      </c>
      <c r="F23" s="13" t="s">
        <v>54</v>
      </c>
      <c r="G23" s="14">
        <v>3.13</v>
      </c>
      <c r="H23" s="14">
        <v>2.91</v>
      </c>
      <c r="I23" s="14">
        <v>2.5</v>
      </c>
      <c r="J23" s="14">
        <v>2.5</v>
      </c>
      <c r="K23" s="68" t="s">
        <v>13</v>
      </c>
    </row>
    <row r="24" spans="1:13" x14ac:dyDescent="0.25">
      <c r="A24" s="67">
        <v>9</v>
      </c>
      <c r="B24" s="13" t="s">
        <v>48</v>
      </c>
      <c r="C24" s="13" t="s">
        <v>49</v>
      </c>
      <c r="D24" s="13" t="s">
        <v>50</v>
      </c>
      <c r="E24" s="13" t="s">
        <v>51</v>
      </c>
      <c r="F24" s="13" t="s">
        <v>40</v>
      </c>
      <c r="G24" s="14">
        <v>3.13</v>
      </c>
      <c r="H24" s="14">
        <v>4</v>
      </c>
      <c r="I24" s="14">
        <v>4.5999999999999996</v>
      </c>
      <c r="J24" s="14">
        <v>4.5999999999999996</v>
      </c>
      <c r="K24" s="68" t="s">
        <v>10</v>
      </c>
    </row>
    <row r="25" spans="1:13" x14ac:dyDescent="0.25">
      <c r="A25" s="73">
        <v>10</v>
      </c>
      <c r="B25" s="74" t="s">
        <v>52</v>
      </c>
      <c r="C25" s="74" t="s">
        <v>53</v>
      </c>
      <c r="D25" s="74" t="s">
        <v>46</v>
      </c>
      <c r="E25" s="74" t="s">
        <v>51</v>
      </c>
      <c r="F25" s="74" t="s">
        <v>40</v>
      </c>
      <c r="G25" s="75">
        <v>3.69</v>
      </c>
      <c r="H25" s="75">
        <v>3.92</v>
      </c>
      <c r="I25" s="75">
        <v>4</v>
      </c>
      <c r="J25" s="75">
        <v>4.3099999999999996</v>
      </c>
      <c r="K25" s="76" t="s">
        <v>10</v>
      </c>
    </row>
    <row r="26" spans="1:13" x14ac:dyDescent="0.25">
      <c r="A26" s="77" t="s">
        <v>73</v>
      </c>
      <c r="B26" s="78"/>
      <c r="C26" s="78"/>
      <c r="D26" s="78"/>
      <c r="E26" s="78"/>
      <c r="F26" s="78"/>
      <c r="G26" s="79"/>
      <c r="H26" s="79"/>
      <c r="I26" s="81">
        <f>SUBTOTAL(109,Table2[Ocena III])</f>
        <v>20.41</v>
      </c>
      <c r="J26" s="79"/>
      <c r="K26" s="80"/>
    </row>
    <row r="27" spans="1:13" x14ac:dyDescent="0.25">
      <c r="B27" s="65"/>
      <c r="H27" s="19"/>
    </row>
    <row r="28" spans="1:13" x14ac:dyDescent="0.25">
      <c r="A28" s="17" t="s">
        <v>58</v>
      </c>
    </row>
    <row r="29" spans="1:13" x14ac:dyDescent="0.25">
      <c r="B29" s="65" t="s">
        <v>136</v>
      </c>
    </row>
    <row r="30" spans="1:13" x14ac:dyDescent="0.25">
      <c r="A30" s="9" t="s">
        <v>57</v>
      </c>
      <c r="B30" s="9" t="s">
        <v>1</v>
      </c>
      <c r="C30" s="9" t="s">
        <v>2</v>
      </c>
      <c r="D30" s="9" t="s">
        <v>3</v>
      </c>
      <c r="E30" s="9" t="s">
        <v>4</v>
      </c>
      <c r="F30" s="9" t="s">
        <v>14</v>
      </c>
      <c r="G30" s="10" t="s">
        <v>15</v>
      </c>
      <c r="H30" s="10" t="s">
        <v>16</v>
      </c>
      <c r="I30" s="10" t="s">
        <v>17</v>
      </c>
      <c r="J30" s="10" t="s">
        <v>18</v>
      </c>
      <c r="K30" s="11" t="s">
        <v>9</v>
      </c>
    </row>
    <row r="31" spans="1:13" hidden="1" x14ac:dyDescent="0.25">
      <c r="A31" s="13">
        <v>1</v>
      </c>
      <c r="B31" s="13" t="s">
        <v>5</v>
      </c>
      <c r="C31" s="13" t="s">
        <v>6</v>
      </c>
      <c r="D31" s="13" t="s">
        <v>7</v>
      </c>
      <c r="E31" s="13" t="s">
        <v>8</v>
      </c>
      <c r="F31" s="13" t="s">
        <v>54</v>
      </c>
      <c r="G31" s="14">
        <v>4.16</v>
      </c>
      <c r="H31" s="14">
        <v>3.66</v>
      </c>
      <c r="I31" s="14">
        <v>3.6</v>
      </c>
      <c r="J31" s="14">
        <v>2.91</v>
      </c>
      <c r="K31" s="15" t="s">
        <v>10</v>
      </c>
    </row>
    <row r="32" spans="1:13" hidden="1" x14ac:dyDescent="0.25">
      <c r="A32" s="13">
        <v>2</v>
      </c>
      <c r="B32" s="13" t="s">
        <v>19</v>
      </c>
      <c r="C32" s="13" t="s">
        <v>20</v>
      </c>
      <c r="D32" s="13" t="s">
        <v>21</v>
      </c>
      <c r="E32" s="13" t="s">
        <v>22</v>
      </c>
      <c r="F32" s="13" t="s">
        <v>23</v>
      </c>
      <c r="G32" s="14">
        <v>3.06</v>
      </c>
      <c r="H32" s="14">
        <v>3.53</v>
      </c>
      <c r="I32" s="14">
        <v>3.73</v>
      </c>
      <c r="J32" s="14">
        <v>3.73</v>
      </c>
      <c r="K32" s="15" t="s">
        <v>11</v>
      </c>
    </row>
    <row r="33" spans="1:13" hidden="1" x14ac:dyDescent="0.25">
      <c r="A33" s="13">
        <v>3</v>
      </c>
      <c r="B33" s="13" t="s">
        <v>24</v>
      </c>
      <c r="C33" s="13" t="s">
        <v>25</v>
      </c>
      <c r="D33" s="13" t="s">
        <v>26</v>
      </c>
      <c r="E33" s="13" t="s">
        <v>27</v>
      </c>
      <c r="F33" s="13" t="s">
        <v>28</v>
      </c>
      <c r="G33" s="14">
        <v>4.92</v>
      </c>
      <c r="H33" s="14">
        <v>4.62</v>
      </c>
      <c r="I33" s="14">
        <v>4.54</v>
      </c>
      <c r="J33" s="14">
        <v>4.62</v>
      </c>
      <c r="K33" s="15" t="s">
        <v>10</v>
      </c>
    </row>
    <row r="34" spans="1:13" hidden="1" x14ac:dyDescent="0.25">
      <c r="A34" s="13">
        <v>4</v>
      </c>
      <c r="B34" s="13" t="s">
        <v>29</v>
      </c>
      <c r="C34" s="13" t="s">
        <v>30</v>
      </c>
      <c r="D34" s="13" t="s">
        <v>31</v>
      </c>
      <c r="E34" s="13" t="s">
        <v>32</v>
      </c>
      <c r="F34" s="13" t="s">
        <v>28</v>
      </c>
      <c r="G34" s="14">
        <v>4.54</v>
      </c>
      <c r="H34" s="14">
        <v>4.8499999999999996</v>
      </c>
      <c r="I34" s="14">
        <v>4.7699999999999996</v>
      </c>
      <c r="J34" s="14">
        <v>5</v>
      </c>
      <c r="K34" s="15" t="s">
        <v>55</v>
      </c>
      <c r="M34" s="66"/>
    </row>
    <row r="35" spans="1:13" hidden="1" x14ac:dyDescent="0.25">
      <c r="A35" s="13">
        <v>5</v>
      </c>
      <c r="B35" s="13" t="s">
        <v>33</v>
      </c>
      <c r="C35" s="13" t="s">
        <v>34</v>
      </c>
      <c r="D35" s="13" t="s">
        <v>35</v>
      </c>
      <c r="E35" s="13" t="s">
        <v>36</v>
      </c>
      <c r="F35" s="13" t="s">
        <v>54</v>
      </c>
      <c r="G35" s="14">
        <v>2.88</v>
      </c>
      <c r="H35" s="14">
        <v>3.29</v>
      </c>
      <c r="I35" s="14">
        <v>3.08</v>
      </c>
      <c r="J35" s="14">
        <v>3.71</v>
      </c>
      <c r="K35" s="15" t="s">
        <v>12</v>
      </c>
    </row>
    <row r="36" spans="1:13" hidden="1" x14ac:dyDescent="0.25">
      <c r="A36" s="13">
        <v>6</v>
      </c>
      <c r="B36" s="13" t="s">
        <v>37</v>
      </c>
      <c r="C36" s="13" t="s">
        <v>38</v>
      </c>
      <c r="D36" s="13" t="s">
        <v>39</v>
      </c>
      <c r="E36" s="13" t="s">
        <v>36</v>
      </c>
      <c r="F36" s="13" t="s">
        <v>23</v>
      </c>
      <c r="G36" s="14">
        <v>3.13</v>
      </c>
      <c r="H36" s="14">
        <v>2.8</v>
      </c>
      <c r="I36" s="14">
        <v>2.9</v>
      </c>
      <c r="J36" s="14">
        <v>2.9</v>
      </c>
      <c r="K36" s="15" t="s">
        <v>11</v>
      </c>
    </row>
    <row r="37" spans="1:13" x14ac:dyDescent="0.25">
      <c r="A37" s="13">
        <v>7</v>
      </c>
      <c r="B37" s="13" t="s">
        <v>41</v>
      </c>
      <c r="C37" s="13" t="s">
        <v>42</v>
      </c>
      <c r="D37" s="13" t="s">
        <v>43</v>
      </c>
      <c r="E37" s="13" t="s">
        <v>44</v>
      </c>
      <c r="F37" s="13" t="s">
        <v>40</v>
      </c>
      <c r="G37" s="14">
        <v>3.07</v>
      </c>
      <c r="H37" s="14">
        <v>3.55</v>
      </c>
      <c r="I37" s="14">
        <v>3.67</v>
      </c>
      <c r="J37" s="14">
        <v>3.67</v>
      </c>
      <c r="K37" s="15" t="s">
        <v>10</v>
      </c>
    </row>
    <row r="38" spans="1:13" hidden="1" x14ac:dyDescent="0.25">
      <c r="A38" s="13">
        <v>8</v>
      </c>
      <c r="B38" s="13" t="s">
        <v>45</v>
      </c>
      <c r="C38" s="13" t="s">
        <v>46</v>
      </c>
      <c r="D38" s="13" t="s">
        <v>47</v>
      </c>
      <c r="E38" s="13" t="s">
        <v>8</v>
      </c>
      <c r="F38" s="13" t="s">
        <v>54</v>
      </c>
      <c r="G38" s="14">
        <v>3.13</v>
      </c>
      <c r="H38" s="14">
        <v>2.91</v>
      </c>
      <c r="I38" s="14">
        <v>2.5</v>
      </c>
      <c r="J38" s="14">
        <v>2.5</v>
      </c>
      <c r="K38" s="15" t="s">
        <v>13</v>
      </c>
    </row>
    <row r="39" spans="1:13" x14ac:dyDescent="0.25">
      <c r="A39" s="13">
        <v>9</v>
      </c>
      <c r="B39" s="13" t="s">
        <v>48</v>
      </c>
      <c r="C39" s="13" t="s">
        <v>49</v>
      </c>
      <c r="D39" s="13" t="s">
        <v>50</v>
      </c>
      <c r="E39" s="13" t="s">
        <v>51</v>
      </c>
      <c r="F39" s="13" t="s">
        <v>40</v>
      </c>
      <c r="G39" s="14">
        <v>3.13</v>
      </c>
      <c r="H39" s="14">
        <v>4</v>
      </c>
      <c r="I39" s="14">
        <v>4.5999999999999996</v>
      </c>
      <c r="J39" s="14">
        <v>4.5999999999999996</v>
      </c>
      <c r="K39" s="15" t="s">
        <v>10</v>
      </c>
    </row>
    <row r="40" spans="1:13" x14ac:dyDescent="0.25">
      <c r="A40" s="13">
        <v>10</v>
      </c>
      <c r="B40" s="13" t="s">
        <v>52</v>
      </c>
      <c r="C40" s="13" t="s">
        <v>53</v>
      </c>
      <c r="D40" s="13" t="s">
        <v>46</v>
      </c>
      <c r="E40" s="13" t="s">
        <v>51</v>
      </c>
      <c r="F40" s="13" t="s">
        <v>40</v>
      </c>
      <c r="G40" s="14">
        <v>3.69</v>
      </c>
      <c r="H40" s="14">
        <v>3.92</v>
      </c>
      <c r="I40" s="14">
        <v>4</v>
      </c>
      <c r="J40" s="14">
        <v>4.3099999999999996</v>
      </c>
      <c r="K40" s="15" t="s">
        <v>10</v>
      </c>
    </row>
    <row r="41" spans="1:13" x14ac:dyDescent="0.25">
      <c r="B41" s="17"/>
      <c r="C41" s="16"/>
      <c r="E41" s="18"/>
    </row>
    <row r="42" spans="1:13" x14ac:dyDescent="0.25">
      <c r="B42" s="21"/>
    </row>
    <row r="43" spans="1:13" x14ac:dyDescent="0.25">
      <c r="B43" s="21"/>
    </row>
    <row r="44" spans="1:13" x14ac:dyDescent="0.25">
      <c r="B44" s="21"/>
    </row>
    <row r="45" spans="1:13" x14ac:dyDescent="0.25">
      <c r="B45" s="21"/>
    </row>
    <row r="46" spans="1:13" x14ac:dyDescent="0.25">
      <c r="B46" s="21"/>
    </row>
  </sheetData>
  <autoFilter ref="A30:K40">
    <filterColumn colId="5">
      <filters>
        <filter val="EKONOMSKE STRUKE"/>
      </filters>
    </filterColumn>
  </autoFilter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3" workbookViewId="0">
      <selection activeCell="B32" sqref="B32"/>
    </sheetView>
  </sheetViews>
  <sheetFormatPr defaultRowHeight="15" x14ac:dyDescent="0.25"/>
  <cols>
    <col min="1" max="1" width="10.85546875" style="12" customWidth="1"/>
    <col min="2" max="2" width="15.5703125" style="12" bestFit="1" customWidth="1"/>
    <col min="3" max="3" width="12.28515625" style="12" bestFit="1" customWidth="1"/>
    <col min="4" max="4" width="16.7109375" style="12" customWidth="1"/>
    <col min="5" max="5" width="14.7109375" style="12" bestFit="1" customWidth="1"/>
    <col min="6" max="6" width="28.7109375" style="12" bestFit="1" customWidth="1"/>
    <col min="7" max="7" width="10.140625" style="12" customWidth="1"/>
    <col min="8" max="8" width="10.7109375" style="12" customWidth="1"/>
    <col min="9" max="9" width="11.28515625" style="12" customWidth="1"/>
    <col min="10" max="10" width="11.42578125" style="12" customWidth="1"/>
    <col min="11" max="11" width="8.7109375" style="12" customWidth="1"/>
    <col min="12" max="12" width="9.140625" style="12"/>
    <col min="13" max="13" width="43" style="12" customWidth="1"/>
    <col min="14" max="16384" width="9.140625" style="12"/>
  </cols>
  <sheetData>
    <row r="1" spans="1:13" x14ac:dyDescent="0.25">
      <c r="A1" s="9" t="s">
        <v>57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1" t="s">
        <v>9</v>
      </c>
    </row>
    <row r="2" spans="1:13" x14ac:dyDescent="0.25">
      <c r="A2" s="13">
        <v>1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54</v>
      </c>
      <c r="G2" s="14">
        <v>4.16</v>
      </c>
      <c r="H2" s="14">
        <v>3.66</v>
      </c>
      <c r="I2" s="14">
        <v>3.6</v>
      </c>
      <c r="J2" s="14">
        <v>2.91</v>
      </c>
      <c r="K2" s="15" t="s">
        <v>10</v>
      </c>
    </row>
    <row r="3" spans="1:13" x14ac:dyDescent="0.25">
      <c r="A3" s="13">
        <v>2</v>
      </c>
      <c r="B3" s="13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4">
        <v>3.06</v>
      </c>
      <c r="H3" s="14">
        <v>3.53</v>
      </c>
      <c r="I3" s="14">
        <v>3.73</v>
      </c>
      <c r="J3" s="14">
        <v>3.73</v>
      </c>
      <c r="K3" s="15" t="s">
        <v>11</v>
      </c>
    </row>
    <row r="4" spans="1:13" x14ac:dyDescent="0.25">
      <c r="A4" s="13">
        <v>3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4">
        <v>4.92</v>
      </c>
      <c r="H4" s="14">
        <v>4.62</v>
      </c>
      <c r="I4" s="14">
        <v>4.54</v>
      </c>
      <c r="J4" s="14">
        <v>4.62</v>
      </c>
      <c r="K4" s="15" t="s">
        <v>10</v>
      </c>
    </row>
    <row r="5" spans="1:13" x14ac:dyDescent="0.25">
      <c r="A5" s="13">
        <v>4</v>
      </c>
      <c r="B5" s="13" t="s">
        <v>29</v>
      </c>
      <c r="C5" s="13" t="s">
        <v>30</v>
      </c>
      <c r="D5" s="13" t="s">
        <v>31</v>
      </c>
      <c r="E5" s="13" t="s">
        <v>32</v>
      </c>
      <c r="F5" s="13" t="s">
        <v>28</v>
      </c>
      <c r="G5" s="14">
        <v>4.54</v>
      </c>
      <c r="H5" s="14">
        <v>4.8499999999999996</v>
      </c>
      <c r="I5" s="14">
        <v>4.7699999999999996</v>
      </c>
      <c r="J5" s="14">
        <v>5</v>
      </c>
      <c r="K5" s="15" t="s">
        <v>55</v>
      </c>
      <c r="M5" s="66"/>
    </row>
    <row r="6" spans="1:13" x14ac:dyDescent="0.25">
      <c r="A6" s="13">
        <v>5</v>
      </c>
      <c r="B6" s="13" t="s">
        <v>33</v>
      </c>
      <c r="C6" s="13" t="s">
        <v>34</v>
      </c>
      <c r="D6" s="13" t="s">
        <v>35</v>
      </c>
      <c r="E6" s="13" t="s">
        <v>36</v>
      </c>
      <c r="F6" s="13" t="s">
        <v>54</v>
      </c>
      <c r="G6" s="14">
        <v>2.88</v>
      </c>
      <c r="H6" s="14">
        <v>3.29</v>
      </c>
      <c r="I6" s="14">
        <v>3.08</v>
      </c>
      <c r="J6" s="14">
        <v>3.71</v>
      </c>
      <c r="K6" s="15" t="s">
        <v>12</v>
      </c>
    </row>
    <row r="7" spans="1:13" x14ac:dyDescent="0.25">
      <c r="A7" s="13">
        <v>6</v>
      </c>
      <c r="B7" s="13" t="s">
        <v>37</v>
      </c>
      <c r="C7" s="13" t="s">
        <v>38</v>
      </c>
      <c r="D7" s="13" t="s">
        <v>39</v>
      </c>
      <c r="E7" s="13" t="s">
        <v>36</v>
      </c>
      <c r="F7" s="13" t="s">
        <v>23</v>
      </c>
      <c r="G7" s="14">
        <v>3.13</v>
      </c>
      <c r="H7" s="14">
        <v>2.8</v>
      </c>
      <c r="I7" s="14">
        <v>2.9</v>
      </c>
      <c r="J7" s="14">
        <v>2.9</v>
      </c>
      <c r="K7" s="15" t="s">
        <v>11</v>
      </c>
    </row>
    <row r="8" spans="1:13" x14ac:dyDescent="0.25">
      <c r="A8" s="13">
        <v>7</v>
      </c>
      <c r="B8" s="13" t="s">
        <v>41</v>
      </c>
      <c r="C8" s="13" t="s">
        <v>42</v>
      </c>
      <c r="D8" s="13" t="s">
        <v>43</v>
      </c>
      <c r="E8" s="13" t="s">
        <v>44</v>
      </c>
      <c r="F8" s="13" t="s">
        <v>40</v>
      </c>
      <c r="G8" s="14">
        <v>3.07</v>
      </c>
      <c r="H8" s="14">
        <v>3.55</v>
      </c>
      <c r="I8" s="14">
        <v>3.67</v>
      </c>
      <c r="J8" s="14">
        <v>3.67</v>
      </c>
      <c r="K8" s="15" t="s">
        <v>10</v>
      </c>
    </row>
    <row r="9" spans="1:13" x14ac:dyDescent="0.25">
      <c r="A9" s="13">
        <v>8</v>
      </c>
      <c r="B9" s="13" t="s">
        <v>45</v>
      </c>
      <c r="C9" s="13" t="s">
        <v>46</v>
      </c>
      <c r="D9" s="13" t="s">
        <v>47</v>
      </c>
      <c r="E9" s="13" t="s">
        <v>8</v>
      </c>
      <c r="F9" s="13" t="s">
        <v>54</v>
      </c>
      <c r="G9" s="14">
        <v>3.13</v>
      </c>
      <c r="H9" s="14">
        <v>2.91</v>
      </c>
      <c r="I9" s="14">
        <v>2.5</v>
      </c>
      <c r="J9" s="14">
        <v>2.5</v>
      </c>
      <c r="K9" s="15" t="s">
        <v>13</v>
      </c>
    </row>
    <row r="10" spans="1:13" x14ac:dyDescent="0.25">
      <c r="A10" s="13">
        <v>9</v>
      </c>
      <c r="B10" s="13" t="s">
        <v>48</v>
      </c>
      <c r="C10" s="13" t="s">
        <v>49</v>
      </c>
      <c r="D10" s="13" t="s">
        <v>50</v>
      </c>
      <c r="E10" s="13" t="s">
        <v>51</v>
      </c>
      <c r="F10" s="13" t="s">
        <v>40</v>
      </c>
      <c r="G10" s="14">
        <v>3.13</v>
      </c>
      <c r="H10" s="14">
        <v>4</v>
      </c>
      <c r="I10" s="14">
        <v>4.5999999999999996</v>
      </c>
      <c r="J10" s="14">
        <v>4.5999999999999996</v>
      </c>
      <c r="K10" s="15" t="s">
        <v>10</v>
      </c>
    </row>
    <row r="11" spans="1:13" x14ac:dyDescent="0.25">
      <c r="A11" s="13">
        <v>10</v>
      </c>
      <c r="B11" s="13" t="s">
        <v>52</v>
      </c>
      <c r="C11" s="13" t="s">
        <v>53</v>
      </c>
      <c r="D11" s="13" t="s">
        <v>46</v>
      </c>
      <c r="E11" s="13" t="s">
        <v>51</v>
      </c>
      <c r="F11" s="13" t="s">
        <v>40</v>
      </c>
      <c r="G11" s="14">
        <v>3.69</v>
      </c>
      <c r="H11" s="14">
        <v>3.92</v>
      </c>
      <c r="I11" s="14">
        <v>4</v>
      </c>
      <c r="J11" s="14">
        <v>4.3099999999999996</v>
      </c>
      <c r="K11" s="15" t="s">
        <v>10</v>
      </c>
    </row>
    <row r="12" spans="1:13" x14ac:dyDescent="0.25">
      <c r="H12" s="19"/>
    </row>
    <row r="13" spans="1:13" x14ac:dyDescent="0.25">
      <c r="B13" s="17"/>
      <c r="C13" s="16"/>
      <c r="E13" s="18"/>
    </row>
    <row r="14" spans="1:13" x14ac:dyDescent="0.25">
      <c r="A14" s="17" t="s">
        <v>59</v>
      </c>
    </row>
    <row r="15" spans="1:13" x14ac:dyDescent="0.25">
      <c r="B15" s="48" t="s">
        <v>138</v>
      </c>
    </row>
    <row r="16" spans="1:13" x14ac:dyDescent="0.25">
      <c r="B16" s="48" t="s">
        <v>139</v>
      </c>
      <c r="C16" s="16"/>
      <c r="E16" s="18"/>
    </row>
    <row r="17" spans="1:13" x14ac:dyDescent="0.25">
      <c r="B17" s="21" t="s">
        <v>140</v>
      </c>
    </row>
    <row r="18" spans="1:13" x14ac:dyDescent="0.25">
      <c r="A18" s="9" t="s">
        <v>57</v>
      </c>
      <c r="B18" s="9" t="s">
        <v>1</v>
      </c>
      <c r="C18" s="9" t="s">
        <v>2</v>
      </c>
      <c r="D18" s="9" t="s">
        <v>3</v>
      </c>
      <c r="E18" s="9" t="s">
        <v>4</v>
      </c>
      <c r="F18" s="9" t="s">
        <v>14</v>
      </c>
      <c r="G18" s="10" t="s">
        <v>15</v>
      </c>
      <c r="H18" s="10" t="s">
        <v>16</v>
      </c>
      <c r="I18" s="10" t="s">
        <v>17</v>
      </c>
      <c r="J18" s="10" t="s">
        <v>18</v>
      </c>
      <c r="K18" s="11" t="s">
        <v>9</v>
      </c>
    </row>
    <row r="19" spans="1:13" x14ac:dyDescent="0.25">
      <c r="A19" s="13">
        <v>1</v>
      </c>
      <c r="B19" s="13" t="s">
        <v>5</v>
      </c>
      <c r="C19" s="13" t="s">
        <v>6</v>
      </c>
      <c r="D19" s="13" t="s">
        <v>7</v>
      </c>
      <c r="E19" s="13" t="s">
        <v>8</v>
      </c>
      <c r="F19" s="13" t="s">
        <v>54</v>
      </c>
      <c r="G19" s="14">
        <v>4.16</v>
      </c>
      <c r="H19" s="14">
        <v>3.66</v>
      </c>
      <c r="I19" s="14">
        <v>3.6</v>
      </c>
      <c r="J19" s="14">
        <v>2.91</v>
      </c>
      <c r="K19" s="15" t="s">
        <v>10</v>
      </c>
    </row>
    <row r="20" spans="1:13" x14ac:dyDescent="0.25">
      <c r="A20" s="13">
        <v>2</v>
      </c>
      <c r="B20" s="13" t="s">
        <v>19</v>
      </c>
      <c r="C20" s="13" t="s">
        <v>20</v>
      </c>
      <c r="D20" s="13" t="s">
        <v>21</v>
      </c>
      <c r="E20" s="13" t="s">
        <v>22</v>
      </c>
      <c r="F20" s="13" t="s">
        <v>23</v>
      </c>
      <c r="G20" s="14">
        <v>3.06</v>
      </c>
      <c r="H20" s="14">
        <v>3.53</v>
      </c>
      <c r="I20" s="14">
        <v>3.73</v>
      </c>
      <c r="J20" s="14">
        <v>3.73</v>
      </c>
      <c r="K20" s="15" t="s">
        <v>11</v>
      </c>
    </row>
    <row r="21" spans="1:13" x14ac:dyDescent="0.25">
      <c r="A21" s="13">
        <v>3</v>
      </c>
      <c r="B21" s="13" t="s">
        <v>24</v>
      </c>
      <c r="C21" s="13" t="s">
        <v>25</v>
      </c>
      <c r="D21" s="13" t="s">
        <v>26</v>
      </c>
      <c r="E21" s="13" t="s">
        <v>27</v>
      </c>
      <c r="F21" s="13" t="s">
        <v>28</v>
      </c>
      <c r="G21" s="14">
        <v>4.92</v>
      </c>
      <c r="H21" s="14">
        <v>4.62</v>
      </c>
      <c r="I21" s="14">
        <v>4.54</v>
      </c>
      <c r="J21" s="14">
        <v>4.62</v>
      </c>
      <c r="K21" s="15" t="s">
        <v>10</v>
      </c>
    </row>
    <row r="22" spans="1:13" x14ac:dyDescent="0.25">
      <c r="A22" s="13">
        <v>4</v>
      </c>
      <c r="B22" s="13" t="s">
        <v>29</v>
      </c>
      <c r="C22" s="13" t="s">
        <v>30</v>
      </c>
      <c r="D22" s="13" t="s">
        <v>31</v>
      </c>
      <c r="E22" s="13" t="s">
        <v>32</v>
      </c>
      <c r="F22" s="13" t="s">
        <v>28</v>
      </c>
      <c r="G22" s="14">
        <v>4.54</v>
      </c>
      <c r="H22" s="14">
        <v>4.8499999999999996</v>
      </c>
      <c r="I22" s="14">
        <v>4.7699999999999996</v>
      </c>
      <c r="J22" s="14">
        <v>5</v>
      </c>
      <c r="K22" s="15" t="s">
        <v>55</v>
      </c>
      <c r="M22" s="66"/>
    </row>
    <row r="23" spans="1:13" x14ac:dyDescent="0.25">
      <c r="A23" s="13">
        <v>5</v>
      </c>
      <c r="B23" s="13" t="s">
        <v>33</v>
      </c>
      <c r="C23" s="13" t="s">
        <v>34</v>
      </c>
      <c r="D23" s="13" t="s">
        <v>35</v>
      </c>
      <c r="E23" s="13" t="s">
        <v>36</v>
      </c>
      <c r="F23" s="13" t="s">
        <v>54</v>
      </c>
      <c r="G23" s="14">
        <v>2.88</v>
      </c>
      <c r="H23" s="14">
        <v>3.29</v>
      </c>
      <c r="I23" s="14">
        <v>3.08</v>
      </c>
      <c r="J23" s="14">
        <v>3.71</v>
      </c>
      <c r="K23" s="15" t="s">
        <v>12</v>
      </c>
    </row>
    <row r="24" spans="1:13" x14ac:dyDescent="0.25">
      <c r="A24" s="13">
        <v>6</v>
      </c>
      <c r="B24" s="13" t="s">
        <v>37</v>
      </c>
      <c r="C24" s="13" t="s">
        <v>38</v>
      </c>
      <c r="D24" s="13" t="s">
        <v>39</v>
      </c>
      <c r="E24" s="13" t="s">
        <v>36</v>
      </c>
      <c r="F24" s="13" t="s">
        <v>23</v>
      </c>
      <c r="G24" s="14">
        <v>3.13</v>
      </c>
      <c r="H24" s="14">
        <v>2.8</v>
      </c>
      <c r="I24" s="14">
        <v>2.9</v>
      </c>
      <c r="J24" s="14">
        <v>2.9</v>
      </c>
      <c r="K24" s="15" t="s">
        <v>11</v>
      </c>
    </row>
    <row r="25" spans="1:13" x14ac:dyDescent="0.25">
      <c r="A25" s="13">
        <v>7</v>
      </c>
      <c r="B25" s="13" t="s">
        <v>41</v>
      </c>
      <c r="C25" s="13" t="s">
        <v>42</v>
      </c>
      <c r="D25" s="13" t="s">
        <v>43</v>
      </c>
      <c r="E25" s="13" t="s">
        <v>44</v>
      </c>
      <c r="F25" s="13" t="s">
        <v>40</v>
      </c>
      <c r="G25" s="14">
        <v>3.07</v>
      </c>
      <c r="H25" s="14">
        <v>3.55</v>
      </c>
      <c r="I25" s="14">
        <v>3.67</v>
      </c>
      <c r="J25" s="14">
        <v>3.67</v>
      </c>
      <c r="K25" s="15" t="s">
        <v>10</v>
      </c>
    </row>
    <row r="26" spans="1:13" x14ac:dyDescent="0.25">
      <c r="A26" s="13">
        <v>8</v>
      </c>
      <c r="B26" s="13" t="s">
        <v>45</v>
      </c>
      <c r="C26" s="13" t="s">
        <v>46</v>
      </c>
      <c r="D26" s="13" t="s">
        <v>47</v>
      </c>
      <c r="E26" s="13" t="s">
        <v>8</v>
      </c>
      <c r="F26" s="13" t="s">
        <v>54</v>
      </c>
      <c r="G26" s="14">
        <v>3.13</v>
      </c>
      <c r="H26" s="14">
        <v>2.91</v>
      </c>
      <c r="I26" s="14">
        <v>2.5</v>
      </c>
      <c r="J26" s="14">
        <v>2.5</v>
      </c>
      <c r="K26" s="15" t="s">
        <v>13</v>
      </c>
    </row>
    <row r="27" spans="1:13" x14ac:dyDescent="0.25">
      <c r="A27" s="13">
        <v>9</v>
      </c>
      <c r="B27" s="13" t="s">
        <v>48</v>
      </c>
      <c r="C27" s="13" t="s">
        <v>49</v>
      </c>
      <c r="D27" s="13" t="s">
        <v>50</v>
      </c>
      <c r="E27" s="13" t="s">
        <v>51</v>
      </c>
      <c r="F27" s="13" t="s">
        <v>40</v>
      </c>
      <c r="G27" s="14">
        <v>3.13</v>
      </c>
      <c r="H27" s="14">
        <v>4</v>
      </c>
      <c r="I27" s="14">
        <v>4.5999999999999996</v>
      </c>
      <c r="J27" s="14">
        <v>4.5999999999999996</v>
      </c>
      <c r="K27" s="15" t="s">
        <v>10</v>
      </c>
    </row>
    <row r="28" spans="1:13" x14ac:dyDescent="0.25">
      <c r="A28" s="13">
        <v>10</v>
      </c>
      <c r="B28" s="13" t="s">
        <v>52</v>
      </c>
      <c r="C28" s="13" t="s">
        <v>53</v>
      </c>
      <c r="D28" s="13" t="s">
        <v>46</v>
      </c>
      <c r="E28" s="13" t="s">
        <v>51</v>
      </c>
      <c r="F28" s="13" t="s">
        <v>40</v>
      </c>
      <c r="G28" s="14">
        <v>3.69</v>
      </c>
      <c r="H28" s="14">
        <v>3.92</v>
      </c>
      <c r="I28" s="14">
        <v>4</v>
      </c>
      <c r="J28" s="14">
        <v>4.3099999999999996</v>
      </c>
      <c r="K28" s="15" t="s">
        <v>10</v>
      </c>
    </row>
    <row r="29" spans="1:13" x14ac:dyDescent="0.25">
      <c r="B29" s="21"/>
      <c r="G29" s="12">
        <f>SUBTOTAL(1,G19:G28)</f>
        <v>3.5709999999999993</v>
      </c>
      <c r="J29" s="12">
        <f>SUBTOTAL(105,J19:J28)</f>
        <v>2.5</v>
      </c>
    </row>
    <row r="30" spans="1:13" x14ac:dyDescent="0.25">
      <c r="A30" s="82" t="s">
        <v>60</v>
      </c>
    </row>
    <row r="31" spans="1:13" x14ac:dyDescent="0.25">
      <c r="B31" s="82" t="s">
        <v>159</v>
      </c>
    </row>
    <row r="32" spans="1:13" x14ac:dyDescent="0.25">
      <c r="B32" s="82" t="s">
        <v>158</v>
      </c>
    </row>
    <row r="34" spans="2:3" x14ac:dyDescent="0.25">
      <c r="B34" s="90" t="s">
        <v>141</v>
      </c>
      <c r="C34" s="12">
        <v>1144</v>
      </c>
    </row>
    <row r="35" spans="2:3" x14ac:dyDescent="0.25">
      <c r="B35" s="90" t="s">
        <v>157</v>
      </c>
      <c r="C35" s="89" t="str">
        <f>VLOOKUP($C$34,Podaci!$B$13:$E$18,2,FALSE)</f>
        <v>Paprika</v>
      </c>
    </row>
    <row r="36" spans="2:3" x14ac:dyDescent="0.25">
      <c r="B36" s="90" t="s">
        <v>144</v>
      </c>
      <c r="C36" s="89" t="str">
        <f>VLOOKUP($C$34,Podaci!$B$13:$E$18,4,FALSE)</f>
        <v>Turska</v>
      </c>
    </row>
    <row r="37" spans="2:3" x14ac:dyDescent="0.25">
      <c r="B37" s="90" t="s">
        <v>142</v>
      </c>
      <c r="C37" s="91">
        <f>VLOOKUP($C$34,Podaci!$B$13:$E$18,3,FALSE)</f>
        <v>150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Primeri1</vt:lpstr>
      <vt:lpstr>Primeri2</vt:lpstr>
      <vt:lpstr>Primeri3</vt:lpstr>
      <vt:lpstr>Podaci</vt:lpstr>
      <vt:lpstr>Zadaci1</vt:lpstr>
      <vt:lpstr>Zadaci2</vt:lpstr>
    </vt:vector>
  </TitlesOfParts>
  <Company>Jfk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</dc:creator>
  <cp:lastModifiedBy>Zoca</cp:lastModifiedBy>
  <dcterms:created xsi:type="dcterms:W3CDTF">2011-11-05T13:44:45Z</dcterms:created>
  <dcterms:modified xsi:type="dcterms:W3CDTF">2011-11-12T13:47:53Z</dcterms:modified>
</cp:coreProperties>
</file>