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741" activeTab="0"/>
  </bookViews>
  <sheets>
    <sheet name="Zemljiste" sheetId="1" r:id="rId1"/>
    <sheet name="Opis" sheetId="2" r:id="rId2"/>
    <sheet name="Gradjevine" sheetId="3" r:id="rId3"/>
    <sheet name="tabela4" sheetId="4" r:id="rId4"/>
    <sheet name="tabela5" sheetId="5" r:id="rId5"/>
    <sheet name="tabela6" sheetId="6" r:id="rId6"/>
  </sheets>
  <definedNames/>
  <calcPr fullCalcOnLoad="1"/>
</workbook>
</file>

<file path=xl/sharedStrings.xml><?xml version="1.0" encoding="utf-8"?>
<sst xmlns="http://schemas.openxmlformats.org/spreadsheetml/2006/main" count="622" uniqueCount="200">
  <si>
    <t>KNJIGOVODSTVENA VREDNOST I PROCENA VREDNOSTI ZEMLJISTA</t>
  </si>
  <si>
    <t>PREDUZECE:</t>
  </si>
  <si>
    <t>R.</t>
  </si>
  <si>
    <t>Lokacija</t>
  </si>
  <si>
    <t>Povrsina</t>
  </si>
  <si>
    <t>OSNOV KORISCENJA</t>
  </si>
  <si>
    <t>PROCENA PROMET. VREDN. U DIN. 31.12.2001.GOD</t>
  </si>
  <si>
    <t>Vlasnistvo</t>
  </si>
  <si>
    <t>Pravo koriscenja</t>
  </si>
  <si>
    <t>Podaci Opstine</t>
  </si>
  <si>
    <t>Tekuce trzisne vrednosti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</si>
  <si>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</si>
  <si>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</si>
  <si>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</si>
  <si>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</si>
  <si>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</si>
  <si>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</si>
  <si>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</si>
  <si>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</si>
  <si>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</si>
  <si>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</si>
  <si>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</si>
  <si>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</si>
  <si>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</si>
  <si>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</si>
  <si>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</si>
  <si>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</si>
  <si>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</si>
  <si>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</si>
  <si>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</si>
  <si>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mdm</t>
  </si>
  <si>
    <r>
      <t xml:space="preserve"> </t>
    </r>
    <r>
      <rPr>
        <sz val="10"/>
        <rFont val="Arial"/>
        <family val="2"/>
      </rPr>
      <t>international, Beograd</t>
    </r>
  </si>
  <si>
    <t>TEHNIGKE KARAKTERISTIKE GRADJEVINSKIH OBJEKATA</t>
  </si>
  <si>
    <t>Organizaciona jedinica:</t>
  </si>
  <si>
    <t>Objekat (naziv, lokacija):</t>
  </si>
  <si>
    <t>Invent  br.:</t>
  </si>
  <si>
    <t>Br. dokumenta o vlasnistvu</t>
  </si>
  <si>
    <t>Godina zavrsetka objekta</t>
  </si>
  <si>
    <t>Namena objekta</t>
  </si>
  <si>
    <t>Spratnost</t>
  </si>
  <si>
    <t>Zidovi</t>
  </si>
  <si>
    <t>Podovi</t>
  </si>
  <si>
    <t>Krov</t>
  </si>
  <si>
    <t>Instalacije</t>
  </si>
  <si>
    <t>Napomena</t>
  </si>
  <si>
    <t xml:space="preserve">KNJIGOVODSTVENA VREDNOST I PROCENA REPRODUKCIONE VREDNOSTI                                     </t>
  </si>
  <si>
    <t>GRADJEVINSKIH OBJEKATA</t>
  </si>
  <si>
    <t>Organizaciona celina:</t>
  </si>
  <si>
    <t>Ocena stanja</t>
  </si>
  <si>
    <t>Amort. stopa</t>
  </si>
  <si>
    <t>Godina izgradnje</t>
  </si>
  <si>
    <t>KNJIGOVOD. VREDNOST NA DAN 31.12.2001.</t>
  </si>
  <si>
    <t>TRZISNA VREDNOST</t>
  </si>
  <si>
    <t>br.</t>
  </si>
  <si>
    <t xml:space="preserve">Nabavna vrednost </t>
  </si>
  <si>
    <t xml:space="preserve">Ispravka vrednosti </t>
  </si>
  <si>
    <t>Sadasnja vrednost</t>
  </si>
  <si>
    <t>Likvidaciona vrednost</t>
  </si>
  <si>
    <t>Dem/m2</t>
  </si>
  <si>
    <t>DINARA</t>
  </si>
  <si>
    <t>(1-5)</t>
  </si>
  <si>
    <t>m2</t>
  </si>
  <si>
    <t>%</t>
  </si>
  <si>
    <t>dinara</t>
  </si>
  <si>
    <t>Dem/kom</t>
  </si>
  <si>
    <t>KNJIGOVODSTVENA VREDNOST I PROCENA REPRODUKCIONE VREDNOSTI  OPREME</t>
  </si>
  <si>
    <t>PREDUZECE :</t>
  </si>
  <si>
    <t>Naziv osnovnog</t>
  </si>
  <si>
    <t>Broj komada</t>
  </si>
  <si>
    <t>Inventarni broj</t>
  </si>
  <si>
    <t>Godina nabavke</t>
  </si>
  <si>
    <t>sredstva</t>
  </si>
  <si>
    <t xml:space="preserve"> </t>
  </si>
  <si>
    <t>TABELA 5:</t>
  </si>
  <si>
    <t>REKAPITULACIJA PROCENJENE VREDNOSTI OSNOVNIH SREDSTAVA</t>
  </si>
  <si>
    <t>R.Br.</t>
  </si>
  <si>
    <t>ELEMENTI</t>
  </si>
  <si>
    <t>KNJIGOVODSTVENA VREDNOST NA DAN 31.12.00.</t>
  </si>
  <si>
    <t>REPRODUKCIONA VREDNOST NA DAN 31.12.00.</t>
  </si>
  <si>
    <t>RAZLIKA</t>
  </si>
  <si>
    <t>Sada?nja vrednost</t>
  </si>
  <si>
    <t>Zemlji?te</t>
  </si>
  <si>
    <t>Gra?evinski objekti</t>
  </si>
  <si>
    <t>Oprema</t>
  </si>
  <si>
    <t>Materijalna ulaganja u pripremi</t>
  </si>
  <si>
    <t>SVEGA  (1-4)</t>
  </si>
  <si>
    <t>TABELA 6:</t>
  </si>
  <si>
    <t>GODINA PONOVNE NABAVKE</t>
  </si>
  <si>
    <t>SVEGA (1+2)</t>
  </si>
  <si>
    <t>REPRODUKCIONA VREDNOST NA DAN 31.12.2001.</t>
  </si>
  <si>
    <t>evra</t>
  </si>
  <si>
    <t>evra/m2</t>
  </si>
  <si>
    <t>EVRA</t>
  </si>
  <si>
    <t xml:space="preserve">Cena nove gradnje   </t>
  </si>
  <si>
    <t>din/m2</t>
  </si>
  <si>
    <t>Nanena Zemljista</t>
  </si>
  <si>
    <t>Broj parcele</t>
  </si>
  <si>
    <t>Katastarska opstina</t>
  </si>
  <si>
    <t>Organizacioni  deo</t>
  </si>
  <si>
    <t>R.  Br.</t>
  </si>
  <si>
    <t>KNJIGOVODSTVENA  VREDNOST 31.12.2001.</t>
  </si>
  <si>
    <t>LIKVIDACIONA VREDNOST</t>
  </si>
  <si>
    <t>DISKONT</t>
  </si>
  <si>
    <t>LIKVIDACIONA</t>
  </si>
  <si>
    <t xml:space="preserve">PREDUZECE: </t>
  </si>
  <si>
    <t xml:space="preserve"> R. BR.</t>
  </si>
  <si>
    <t>Naziv gradjevinskog  objekta</t>
  </si>
  <si>
    <t>Invent. broj</t>
  </si>
  <si>
    <t>din/ m2     (likvidaciona)</t>
  </si>
  <si>
    <t>dinar</t>
  </si>
  <si>
    <t>din</t>
  </si>
  <si>
    <t>UKUPNO :</t>
  </si>
  <si>
    <t xml:space="preserve">Povrsina </t>
  </si>
  <si>
    <t>Korisna povrsina (m2)</t>
  </si>
  <si>
    <t>Etazna visina (m)</t>
  </si>
  <si>
    <t>Prozori i vrata</t>
  </si>
  <si>
    <t>Noseca i krovna konstrukcija</t>
  </si>
  <si>
    <t>ORGANIZACIONA CELINA :</t>
  </si>
  <si>
    <t>Plafoni / Raspon (m)</t>
  </si>
  <si>
    <t>Stanje objekta (ocena 1-5)</t>
  </si>
  <si>
    <t>Naknadna adaptacija ili rekonstrukcija</t>
  </si>
  <si>
    <t>00.00.00   (ha.ar.m2)</t>
  </si>
  <si>
    <t>DIN/m2</t>
  </si>
  <si>
    <t>DIN</t>
  </si>
  <si>
    <t>rezervoar za gorivo</t>
  </si>
  <si>
    <t>trafostanica</t>
  </si>
  <si>
    <t>laboratorija i magacin</t>
  </si>
  <si>
    <t>saobraćajnica u mašinskoj bazi</t>
  </si>
  <si>
    <t>radionica</t>
  </si>
  <si>
    <t>priručni magacin</t>
  </si>
  <si>
    <t>garaža</t>
  </si>
  <si>
    <t>garaža asfaltna baza</t>
  </si>
  <si>
    <t>prilazni put do upravne zgrade</t>
  </si>
  <si>
    <t>pokretna terenska kućica</t>
  </si>
  <si>
    <t>lepeza od kocke m. Baza</t>
  </si>
  <si>
    <t>upravna zgrada sala u dvorištu</t>
  </si>
  <si>
    <t>magacinski prostor sa kancelarijom</t>
  </si>
  <si>
    <t>upravna zgrada montazna</t>
  </si>
  <si>
    <t>portirnica u krugu m.baze</t>
  </si>
  <si>
    <t>magacin</t>
  </si>
  <si>
    <t>garaža u krugu direkcije</t>
  </si>
  <si>
    <t>garaža u magacinu</t>
  </si>
  <si>
    <t>poluotkrivena nadstrešnica za smeštaj</t>
  </si>
  <si>
    <t>magacin za smeštaj motornog ulja</t>
  </si>
  <si>
    <t>GP."Putevi " Sremska Mitrovica</t>
  </si>
  <si>
    <t>1981.</t>
  </si>
  <si>
    <t>građen za trafostanicu</t>
  </si>
  <si>
    <t>prizemlje</t>
  </si>
  <si>
    <t>zidan objekat ravan krov</t>
  </si>
  <si>
    <t>betonski</t>
  </si>
  <si>
    <t>ravan krov</t>
  </si>
  <si>
    <t>u dobrom stanju</t>
  </si>
  <si>
    <t>2.</t>
  </si>
  <si>
    <t>magacinski prostor</t>
  </si>
  <si>
    <t xml:space="preserve">klasična gradnja sa masivnim zidovima ,drvena krovna konstrukcija </t>
  </si>
  <si>
    <t>omalterisani i okrečeni</t>
  </si>
  <si>
    <t>drvena krovna konstrukcija pokrivena crepom</t>
  </si>
  <si>
    <t>sve potrebne instalacije</t>
  </si>
  <si>
    <t>puna opeka u produženom malteru omalterisani i okrečeni</t>
  </si>
  <si>
    <t>betonski ,itison</t>
  </si>
  <si>
    <t>metalna vrata i drveni prozor</t>
  </si>
  <si>
    <t>3.</t>
  </si>
  <si>
    <t>1969.</t>
  </si>
  <si>
    <t>građeno za radionicu</t>
  </si>
  <si>
    <t xml:space="preserve">stari tip gradnje od opeke , drvena krovna konstrukcija </t>
  </si>
  <si>
    <t>od opeke omalterisani i okrečeni</t>
  </si>
  <si>
    <t>metalna stolarija</t>
  </si>
  <si>
    <t>elektro ,vodovod</t>
  </si>
  <si>
    <t>u lošem stanju</t>
  </si>
  <si>
    <t>5.</t>
  </si>
  <si>
    <t>garaža (asfaltna baza )</t>
  </si>
  <si>
    <t>građeno za garaže</t>
  </si>
  <si>
    <t>metalna konstrukcija pokriveno limom</t>
  </si>
  <si>
    <t>limeni krov</t>
  </si>
  <si>
    <t>6.</t>
  </si>
  <si>
    <t>upravna zgrada (sala)</t>
  </si>
  <si>
    <t>kancelarijski prostor</t>
  </si>
  <si>
    <t>klasična gradnja sa masivnim zidovima ,drvena krovna konstrukcija</t>
  </si>
  <si>
    <t>,itison ,keramičke pločice, betonski</t>
  </si>
  <si>
    <t>drvena stolarija</t>
  </si>
  <si>
    <t>,itison, betonski</t>
  </si>
  <si>
    <t>8.</t>
  </si>
  <si>
    <t>upravna zgrada (montažna)</t>
  </si>
  <si>
    <t>objekat je montažnog tipa,krovna konstrukcija od drvenih rešetki pokriven salonitom</t>
  </si>
  <si>
    <t>zidovi su okrečeni ,španski zid ,unutrašnji su od gipsa</t>
  </si>
  <si>
    <t>,itison,keramičke pločice</t>
  </si>
  <si>
    <t>drvena vrata ,prozori drveni dvostruko zastakljeni</t>
  </si>
  <si>
    <t>krovna konstrukcija od drvenih rešetki pokriven valovitim salonitom</t>
  </si>
  <si>
    <t>portirnica u krugu mašinske baze</t>
  </si>
  <si>
    <t>zidani objekat od opekarskih proitzvoda ,drvena krovna konstrukcija pokrivena crepom</t>
  </si>
  <si>
    <t>zidovi su omalterisani i okrečeni</t>
  </si>
  <si>
    <t>drvena vrata ,prozori drveni</t>
  </si>
  <si>
    <t>2000 potpuna rekonstrukcija</t>
  </si>
  <si>
    <t>15.</t>
  </si>
  <si>
    <t>14.</t>
  </si>
  <si>
    <t>13.</t>
  </si>
  <si>
    <t>12.</t>
  </si>
  <si>
    <t>.</t>
  </si>
  <si>
    <t>XY</t>
  </si>
  <si>
    <t>xy</t>
  </si>
</sst>
</file>

<file path=xl/styles.xml><?xml version="1.0" encoding="utf-8"?>
<styleSheet xmlns="http://schemas.openxmlformats.org/spreadsheetml/2006/main">
  <numFmts count="4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#,##0&quot;din&quot;;\-#,##0&quot;din&quot;"/>
    <numFmt numFmtId="189" formatCode="#,##0&quot;din&quot;;[Red]\-#,##0&quot;din&quot;"/>
    <numFmt numFmtId="190" formatCode="#,##0.00&quot;din&quot;;\-#,##0.00&quot;din&quot;"/>
    <numFmt numFmtId="191" formatCode="#,##0.00&quot;din&quot;;[Red]\-#,##0.00&quot;din&quot;"/>
    <numFmt numFmtId="192" formatCode="_-* #,##0&quot;din&quot;_-;\-* #,##0&quot;din&quot;_-;_-* &quot;-&quot;&quot;din&quot;_-;_-@_-"/>
    <numFmt numFmtId="193" formatCode="_-* #,##0_d_i_n_-;\-* #,##0_d_i_n_-;_-* &quot;-&quot;_d_i_n_-;_-@_-"/>
    <numFmt numFmtId="194" formatCode="_-* #,##0.00&quot;din&quot;_-;\-* #,##0.00&quot;din&quot;_-;_-* &quot;-&quot;??&quot;din&quot;_-;_-@_-"/>
    <numFmt numFmtId="195" formatCode="_-* #,##0.00_d_i_n_-;\-* #,##0.00_d_i_n_-;_-* &quot;-&quot;??_d_i_n_-;_-@_-"/>
    <numFmt numFmtId="196" formatCode="&quot;SIT&quot;#,##0_);\(&quot;SIT&quot;#,##0\)"/>
    <numFmt numFmtId="197" formatCode="&quot;SIT&quot;#,##0_);[Red]\(&quot;SIT&quot;#,##0\)"/>
    <numFmt numFmtId="198" formatCode="&quot;SIT&quot;#,##0.00_);\(&quot;SIT&quot;#,##0.00\)"/>
    <numFmt numFmtId="199" formatCode="&quot;SIT&quot;#,##0.00_);[Red]\(&quot;SIT&quot;#,##0.00\)"/>
    <numFmt numFmtId="200" formatCode="_(&quot;SIT&quot;* #,##0_);_(&quot;SIT&quot;* \(#,##0\);_(&quot;SIT&quot;* &quot;-&quot;_);_(@_)"/>
    <numFmt numFmtId="201" formatCode="_(&quot;SIT&quot;* #,##0.00_);_(&quot;SIT&quot;* \(#,##0.00\);_(&quot;SIT&quot;* &quot;-&quot;??_);_(@_)"/>
    <numFmt numFmtId="202" formatCode="0.0"/>
  </numFmts>
  <fonts count="1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Futura XBlk BT"/>
      <family val="2"/>
    </font>
    <font>
      <sz val="14"/>
      <name val="Futura XBlk BT"/>
      <family val="2"/>
    </font>
    <font>
      <b/>
      <sz val="9"/>
      <name val="Arial"/>
      <family val="2"/>
    </font>
    <font>
      <sz val="8"/>
      <name val="Arial Black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0" fillId="0" borderId="4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center" wrapText="1"/>
    </xf>
    <xf numFmtId="9" fontId="3" fillId="0" borderId="0" xfId="19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14" xfId="0" applyFont="1" applyBorder="1" applyAlignment="1">
      <alignment horizontal="centerContinuous" wrapText="1"/>
    </xf>
    <xf numFmtId="0" fontId="3" fillId="0" borderId="15" xfId="0" applyFont="1" applyBorder="1" applyAlignment="1">
      <alignment horizontal="centerContinuous" wrapText="1"/>
    </xf>
    <xf numFmtId="0" fontId="3" fillId="0" borderId="16" xfId="0" applyFont="1" applyBorder="1" applyAlignment="1">
      <alignment horizontal="centerContinuous" wrapText="1"/>
    </xf>
    <xf numFmtId="0" fontId="9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3" fillId="0" borderId="17" xfId="0" applyFont="1" applyBorder="1" applyAlignment="1">
      <alignment horizontal="centerContinuous" wrapText="1"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Continuous" wrapText="1"/>
    </xf>
    <xf numFmtId="0" fontId="3" fillId="0" borderId="19" xfId="0" applyFont="1" applyBorder="1" applyAlignment="1">
      <alignment horizontal="centerContinuous" wrapText="1"/>
    </xf>
    <xf numFmtId="0" fontId="0" fillId="0" borderId="18" xfId="0" applyBorder="1" applyAlignment="1">
      <alignment/>
    </xf>
    <xf numFmtId="0" fontId="11" fillId="0" borderId="0" xfId="0" applyFont="1" applyAlignment="1">
      <alignment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3" fillId="0" borderId="20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Continuous" vertical="center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Continuous" vertical="center" wrapText="1"/>
    </xf>
    <xf numFmtId="0" fontId="11" fillId="0" borderId="9" xfId="0" applyFont="1" applyBorder="1" applyAlignment="1">
      <alignment horizontal="centerContinuous" vertic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Continuous" wrapText="1"/>
    </xf>
    <xf numFmtId="0" fontId="11" fillId="0" borderId="26" xfId="0" applyFont="1" applyBorder="1" applyAlignment="1">
      <alignment horizontal="centerContinuous" wrapText="1"/>
    </xf>
    <xf numFmtId="0" fontId="12" fillId="0" borderId="2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top" wrapText="1"/>
    </xf>
    <xf numFmtId="0" fontId="3" fillId="0" borderId="16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Continuous"/>
    </xf>
    <xf numFmtId="0" fontId="3" fillId="0" borderId="9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3" fillId="0" borderId="9" xfId="0" applyFont="1" applyBorder="1" applyAlignment="1">
      <alignment horizontal="centerContinuous" vertical="center" wrapText="1"/>
    </xf>
    <xf numFmtId="0" fontId="13" fillId="0" borderId="1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30" xfId="0" applyFont="1" applyBorder="1" applyAlignment="1" quotePrefix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Continuous" vertical="center" wrapText="1"/>
    </xf>
    <xf numFmtId="4" fontId="14" fillId="0" borderId="30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0" fontId="14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6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4" fillId="3" borderId="0" xfId="0" applyFont="1" applyFill="1" applyBorder="1" applyAlignment="1">
      <alignment/>
    </xf>
    <xf numFmtId="0" fontId="14" fillId="4" borderId="1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34" xfId="0" applyFont="1" applyBorder="1" applyAlignment="1" quotePrefix="1">
      <alignment horizontal="center"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3" borderId="0" xfId="0" applyFont="1" applyFill="1" applyAlignment="1">
      <alignment/>
    </xf>
    <xf numFmtId="0" fontId="7" fillId="5" borderId="16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7" fillId="5" borderId="19" xfId="0" applyFont="1" applyFill="1" applyBorder="1" applyAlignment="1">
      <alignment/>
    </xf>
    <xf numFmtId="0" fontId="7" fillId="5" borderId="0" xfId="0" applyFont="1" applyFill="1" applyAlignment="1">
      <alignment/>
    </xf>
    <xf numFmtId="0" fontId="0" fillId="6" borderId="0" xfId="0" applyFill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4" fillId="5" borderId="1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/>
    </xf>
    <xf numFmtId="0" fontId="4" fillId="5" borderId="1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Continuous"/>
    </xf>
    <xf numFmtId="0" fontId="7" fillId="0" borderId="20" xfId="0" applyFont="1" applyBorder="1" applyAlignment="1" quotePrefix="1">
      <alignment horizontal="center"/>
    </xf>
    <xf numFmtId="0" fontId="7" fillId="0" borderId="7" xfId="0" applyFont="1" applyBorder="1" applyAlignment="1" quotePrefix="1">
      <alignment horizontal="center"/>
    </xf>
    <xf numFmtId="0" fontId="7" fillId="0" borderId="7" xfId="0" applyFont="1" applyFill="1" applyBorder="1" applyAlignment="1" quotePrefix="1">
      <alignment horizontal="center"/>
    </xf>
    <xf numFmtId="0" fontId="7" fillId="0" borderId="7" xfId="0" applyFont="1" applyFill="1" applyBorder="1" applyAlignment="1" quotePrefix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Continuous"/>
    </xf>
    <xf numFmtId="0" fontId="4" fillId="5" borderId="14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0" fillId="5" borderId="37" xfId="0" applyFill="1" applyBorder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Continuous" vertical="center"/>
    </xf>
    <xf numFmtId="0" fontId="4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18" xfId="0" applyFont="1" applyFill="1" applyBorder="1" applyAlignment="1">
      <alignment/>
    </xf>
    <xf numFmtId="0" fontId="5" fillId="5" borderId="18" xfId="0" applyFont="1" applyFill="1" applyBorder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center"/>
    </xf>
    <xf numFmtId="171" fontId="5" fillId="5" borderId="14" xfId="15" applyFont="1" applyFill="1" applyBorder="1" applyAlignment="1">
      <alignment horizontal="left"/>
    </xf>
    <xf numFmtId="0" fontId="14" fillId="5" borderId="0" xfId="0" applyFont="1" applyFill="1" applyBorder="1" applyAlignment="1" quotePrefix="1">
      <alignment horizontal="center"/>
    </xf>
    <xf numFmtId="0" fontId="14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/>
    </xf>
    <xf numFmtId="0" fontId="14" fillId="5" borderId="0" xfId="0" applyFont="1" applyFill="1" applyBorder="1" applyAlignment="1">
      <alignment horizontal="center"/>
    </xf>
    <xf numFmtId="4" fontId="14" fillId="5" borderId="0" xfId="0" applyNumberFormat="1" applyFont="1" applyFill="1" applyBorder="1" applyAlignment="1">
      <alignment/>
    </xf>
    <xf numFmtId="3" fontId="14" fillId="5" borderId="0" xfId="0" applyNumberFormat="1" applyFont="1" applyFill="1" applyBorder="1" applyAlignment="1">
      <alignment/>
    </xf>
    <xf numFmtId="0" fontId="14" fillId="5" borderId="0" xfId="0" applyFont="1" applyFill="1" applyBorder="1" applyAlignment="1">
      <alignment horizontal="right"/>
    </xf>
    <xf numFmtId="0" fontId="13" fillId="5" borderId="38" xfId="0" applyFont="1" applyFill="1" applyBorder="1" applyAlignment="1">
      <alignment/>
    </xf>
    <xf numFmtId="0" fontId="13" fillId="5" borderId="22" xfId="0" applyFont="1" applyFill="1" applyBorder="1" applyAlignment="1">
      <alignment/>
    </xf>
    <xf numFmtId="0" fontId="13" fillId="5" borderId="18" xfId="0" applyFont="1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6" borderId="11" xfId="0" applyFill="1" applyBorder="1" applyAlignment="1">
      <alignment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171" fontId="5" fillId="5" borderId="0" xfId="15" applyFont="1" applyFill="1" applyBorder="1" applyAlignment="1">
      <alignment horizontal="left"/>
    </xf>
    <xf numFmtId="0" fontId="0" fillId="6" borderId="18" xfId="0" applyFill="1" applyBorder="1" applyAlignment="1">
      <alignment/>
    </xf>
    <xf numFmtId="0" fontId="0" fillId="6" borderId="18" xfId="0" applyFill="1" applyBorder="1" applyAlignment="1">
      <alignment horizontal="center"/>
    </xf>
    <xf numFmtId="0" fontId="14" fillId="6" borderId="0" xfId="0" applyFont="1" applyFill="1" applyBorder="1" applyAlignment="1" quotePrefix="1">
      <alignment horizontal="center"/>
    </xf>
    <xf numFmtId="0" fontId="14" fillId="6" borderId="0" xfId="0" applyFont="1" applyFill="1" applyBorder="1" applyAlignment="1">
      <alignment horizontal="left"/>
    </xf>
    <xf numFmtId="0" fontId="14" fillId="6" borderId="0" xfId="0" applyFont="1" applyFill="1" applyBorder="1" applyAlignment="1">
      <alignment/>
    </xf>
    <xf numFmtId="0" fontId="14" fillId="6" borderId="0" xfId="0" applyFont="1" applyFill="1" applyBorder="1" applyAlignment="1">
      <alignment horizontal="center"/>
    </xf>
    <xf numFmtId="4" fontId="14" fillId="6" borderId="0" xfId="0" applyNumberFormat="1" applyFont="1" applyFill="1" applyBorder="1" applyAlignment="1">
      <alignment/>
    </xf>
    <xf numFmtId="0" fontId="14" fillId="6" borderId="0" xfId="0" applyFont="1" applyFill="1" applyAlignment="1">
      <alignment/>
    </xf>
    <xf numFmtId="0" fontId="14" fillId="0" borderId="3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left"/>
    </xf>
    <xf numFmtId="0" fontId="13" fillId="3" borderId="32" xfId="0" applyFont="1" applyFill="1" applyBorder="1" applyAlignment="1">
      <alignment horizontal="centerContinuous" vertical="center" wrapText="1"/>
    </xf>
    <xf numFmtId="0" fontId="13" fillId="3" borderId="9" xfId="0" applyFont="1" applyFill="1" applyBorder="1" applyAlignment="1">
      <alignment horizontal="centerContinuous" vertical="center" wrapText="1"/>
    </xf>
    <xf numFmtId="0" fontId="13" fillId="3" borderId="39" xfId="0" applyFont="1" applyFill="1" applyBorder="1" applyAlignment="1">
      <alignment horizontal="centerContinuous" vertical="center" wrapText="1"/>
    </xf>
    <xf numFmtId="0" fontId="13" fillId="3" borderId="4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/>
    </xf>
    <xf numFmtId="3" fontId="3" fillId="3" borderId="34" xfId="0" applyNumberFormat="1" applyFont="1" applyFill="1" applyBorder="1" applyAlignment="1">
      <alignment/>
    </xf>
    <xf numFmtId="0" fontId="13" fillId="5" borderId="13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3" fontId="14" fillId="0" borderId="3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0" fontId="4" fillId="5" borderId="0" xfId="0" applyFont="1" applyFill="1" applyBorder="1" applyAlignment="1">
      <alignment horizontal="right"/>
    </xf>
    <xf numFmtId="0" fontId="14" fillId="0" borderId="31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4" fillId="6" borderId="0" xfId="0" applyNumberFormat="1" applyFont="1" applyFill="1" applyBorder="1" applyAlignment="1">
      <alignment horizontal="center"/>
    </xf>
    <xf numFmtId="2" fontId="14" fillId="5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1" fontId="14" fillId="0" borderId="0" xfId="0" applyNumberFormat="1" applyFont="1" applyFill="1" applyAlignment="1">
      <alignment/>
    </xf>
    <xf numFmtId="0" fontId="4" fillId="7" borderId="0" xfId="0" applyFont="1" applyFill="1" applyBorder="1" applyAlignment="1">
      <alignment horizontal="centerContinuous" vertical="center"/>
    </xf>
    <xf numFmtId="0" fontId="1" fillId="7" borderId="0" xfId="0" applyFont="1" applyFill="1" applyAlignment="1">
      <alignment/>
    </xf>
    <xf numFmtId="0" fontId="5" fillId="7" borderId="0" xfId="0" applyFont="1" applyFill="1" applyBorder="1" applyAlignment="1">
      <alignment/>
    </xf>
    <xf numFmtId="0" fontId="5" fillId="7" borderId="0" xfId="0" applyFont="1" applyFill="1" applyBorder="1" applyAlignment="1">
      <alignment horizontal="left"/>
    </xf>
    <xf numFmtId="0" fontId="0" fillId="7" borderId="0" xfId="0" applyFill="1" applyBorder="1" applyAlignment="1">
      <alignment/>
    </xf>
    <xf numFmtId="0" fontId="13" fillId="7" borderId="13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4" fontId="14" fillId="7" borderId="0" xfId="0" applyNumberFormat="1" applyFont="1" applyFill="1" applyBorder="1" applyAlignment="1">
      <alignment/>
    </xf>
    <xf numFmtId="4" fontId="3" fillId="7" borderId="3" xfId="0" applyNumberFormat="1" applyFont="1" applyFill="1" applyBorder="1" applyAlignment="1">
      <alignment/>
    </xf>
    <xf numFmtId="4" fontId="15" fillId="7" borderId="0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14" fillId="7" borderId="0" xfId="0" applyFont="1" applyFill="1" applyBorder="1" applyAlignment="1" quotePrefix="1">
      <alignment horizontal="center"/>
    </xf>
    <xf numFmtId="0" fontId="14" fillId="7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/>
    </xf>
    <xf numFmtId="0" fontId="14" fillId="7" borderId="0" xfId="0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3" fontId="14" fillId="7" borderId="0" xfId="0" applyNumberFormat="1" applyFont="1" applyFill="1" applyBorder="1" applyAlignment="1">
      <alignment/>
    </xf>
    <xf numFmtId="0" fontId="14" fillId="7" borderId="0" xfId="0" applyFont="1" applyFill="1" applyAlignment="1">
      <alignment/>
    </xf>
    <xf numFmtId="0" fontId="11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1" fontId="1" fillId="5" borderId="16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7" fillId="5" borderId="15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" fontId="1" fillId="5" borderId="15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2" fontId="1" fillId="5" borderId="16" xfId="0" applyNumberFormat="1" applyFont="1" applyFill="1" applyBorder="1" applyAlignment="1">
      <alignment horizontal="left" wrapText="1"/>
    </xf>
    <xf numFmtId="2" fontId="1" fillId="0" borderId="14" xfId="0" applyNumberFormat="1" applyFont="1" applyBorder="1" applyAlignment="1">
      <alignment horizontal="left" wrapText="1"/>
    </xf>
    <xf numFmtId="2" fontId="1" fillId="0" borderId="19" xfId="0" applyNumberFormat="1" applyFont="1" applyBorder="1" applyAlignment="1">
      <alignment horizontal="left" wrapText="1"/>
    </xf>
    <xf numFmtId="0" fontId="4" fillId="5" borderId="1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.28125" style="0" customWidth="1"/>
    <col min="2" max="2" width="12.421875" style="0" customWidth="1"/>
    <col min="3" max="3" width="11.140625" style="0" customWidth="1"/>
    <col min="4" max="4" width="7.57421875" style="0" customWidth="1"/>
    <col min="5" max="6" width="8.57421875" style="0" customWidth="1"/>
    <col min="7" max="7" width="10.7109375" style="0" customWidth="1"/>
    <col min="8" max="9" width="10.140625" style="0" customWidth="1"/>
    <col min="10" max="10" width="19.00390625" style="0" customWidth="1"/>
    <col min="11" max="11" width="14.57421875" style="0" customWidth="1"/>
    <col min="12" max="12" width="15.28125" style="0" customWidth="1"/>
  </cols>
  <sheetData>
    <row r="1" spans="1:12" ht="19.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9.5">
      <c r="A2" s="166" t="s">
        <v>1</v>
      </c>
      <c r="B2" s="166"/>
      <c r="C2" s="166"/>
      <c r="D2" s="179"/>
      <c r="E2" s="179"/>
      <c r="F2" s="179"/>
      <c r="G2" s="179"/>
      <c r="H2" s="179"/>
      <c r="I2" s="179"/>
      <c r="J2" s="166"/>
      <c r="K2" s="166"/>
      <c r="L2" s="166"/>
    </row>
    <row r="3" spans="1:12" ht="15">
      <c r="A3" s="199" t="s">
        <v>117</v>
      </c>
      <c r="B3" s="199"/>
      <c r="C3" s="199"/>
      <c r="D3" s="217"/>
      <c r="E3" s="217"/>
      <c r="F3" s="217"/>
      <c r="G3" s="217"/>
      <c r="H3" s="217"/>
      <c r="I3" s="217"/>
      <c r="J3" s="199"/>
      <c r="K3" s="199"/>
      <c r="L3" s="199"/>
    </row>
    <row r="4" spans="1:12" ht="15">
      <c r="A4" s="199"/>
      <c r="B4" s="199"/>
      <c r="C4" s="199"/>
      <c r="D4" s="220"/>
      <c r="E4" s="220"/>
      <c r="F4" s="220"/>
      <c r="G4" s="220"/>
      <c r="H4" s="220"/>
      <c r="I4" s="220"/>
      <c r="J4" s="199"/>
      <c r="K4" s="199"/>
      <c r="L4" s="199"/>
    </row>
    <row r="5" spans="1:12" ht="11.25" customHeight="1" thickBot="1">
      <c r="A5" s="165"/>
      <c r="B5" s="165"/>
      <c r="C5" s="165"/>
      <c r="D5" s="165"/>
      <c r="E5" s="165"/>
      <c r="F5" s="165"/>
      <c r="G5" s="165"/>
      <c r="H5" s="165"/>
      <c r="I5" s="165"/>
      <c r="J5" s="221"/>
      <c r="K5" s="165"/>
      <c r="L5" s="165"/>
    </row>
    <row r="6" spans="1:12" s="68" customFormat="1" ht="30" customHeight="1">
      <c r="A6" s="298" t="s">
        <v>99</v>
      </c>
      <c r="B6" s="302" t="s">
        <v>98</v>
      </c>
      <c r="C6" s="302" t="s">
        <v>97</v>
      </c>
      <c r="D6" s="302" t="s">
        <v>96</v>
      </c>
      <c r="E6" s="302" t="s">
        <v>3</v>
      </c>
      <c r="F6" s="74" t="s">
        <v>4</v>
      </c>
      <c r="G6" s="75"/>
      <c r="H6" s="76" t="s">
        <v>5</v>
      </c>
      <c r="I6" s="136"/>
      <c r="J6" s="300" t="s">
        <v>100</v>
      </c>
      <c r="K6" s="77" t="s">
        <v>6</v>
      </c>
      <c r="L6" s="78"/>
    </row>
    <row r="7" spans="1:12" s="69" customFormat="1" ht="35.25" customHeight="1">
      <c r="A7" s="299"/>
      <c r="B7" s="301"/>
      <c r="C7" s="301"/>
      <c r="D7" s="301"/>
      <c r="E7" s="301"/>
      <c r="F7" s="72" t="s">
        <v>121</v>
      </c>
      <c r="G7" s="73" t="s">
        <v>95</v>
      </c>
      <c r="H7" s="70" t="s">
        <v>7</v>
      </c>
      <c r="I7" s="137" t="s">
        <v>8</v>
      </c>
      <c r="J7" s="301"/>
      <c r="K7" s="218" t="s">
        <v>9</v>
      </c>
      <c r="L7" s="219" t="s">
        <v>10</v>
      </c>
    </row>
    <row r="8" spans="1:12" s="85" customFormat="1" ht="12" customHeight="1" thickBot="1">
      <c r="A8" s="79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1">
        <v>7</v>
      </c>
      <c r="H8" s="80">
        <v>8</v>
      </c>
      <c r="I8" s="82">
        <v>9</v>
      </c>
      <c r="J8" s="83">
        <v>10</v>
      </c>
      <c r="K8" s="80">
        <v>11</v>
      </c>
      <c r="L8" s="84">
        <v>12</v>
      </c>
    </row>
    <row r="9" spans="1:12" ht="12.75">
      <c r="A9" s="23"/>
      <c r="B9" s="1"/>
      <c r="C9" s="1"/>
      <c r="D9" s="1"/>
      <c r="E9" s="1"/>
      <c r="F9" s="1"/>
      <c r="G9" s="18"/>
      <c r="H9" s="1"/>
      <c r="I9" s="19"/>
      <c r="J9" s="21"/>
      <c r="L9" s="1"/>
    </row>
    <row r="10" spans="1:10" ht="12.75">
      <c r="A10" s="23"/>
      <c r="G10" s="16"/>
      <c r="I10" s="20"/>
      <c r="J10" s="21"/>
    </row>
    <row r="11" spans="1:12" ht="12.75">
      <c r="A11" s="23"/>
      <c r="B11" s="1"/>
      <c r="C11" s="1"/>
      <c r="D11" s="1"/>
      <c r="E11" s="1"/>
      <c r="F11" s="1"/>
      <c r="G11" s="18"/>
      <c r="H11" s="1"/>
      <c r="I11" s="19"/>
      <c r="J11" s="22"/>
      <c r="K11" s="1"/>
      <c r="L11" s="1"/>
    </row>
    <row r="12" spans="1:10" ht="12.75">
      <c r="A12" s="23"/>
      <c r="G12" s="16"/>
      <c r="I12" s="20"/>
      <c r="J12" s="21"/>
    </row>
    <row r="13" spans="1:10" ht="12.75">
      <c r="A13" s="23"/>
      <c r="G13" s="16"/>
      <c r="I13" s="20"/>
      <c r="J13" s="21"/>
    </row>
    <row r="14" spans="1:10" ht="12.75">
      <c r="A14" s="23"/>
      <c r="G14" s="16"/>
      <c r="I14" s="20"/>
      <c r="J14" s="21"/>
    </row>
    <row r="15" spans="1:10" ht="12.75">
      <c r="A15" s="23"/>
      <c r="G15" s="16"/>
      <c r="I15" s="20"/>
      <c r="J15" s="21"/>
    </row>
    <row r="16" spans="1:10" ht="12.75">
      <c r="A16" s="23"/>
      <c r="G16" s="16"/>
      <c r="I16" s="20"/>
      <c r="J16" s="21"/>
    </row>
    <row r="17" spans="1:10" ht="12.75">
      <c r="A17" s="23"/>
      <c r="G17" s="16"/>
      <c r="I17" s="20"/>
      <c r="J17" s="21"/>
    </row>
    <row r="18" spans="1:10" ht="12.75">
      <c r="A18" s="23"/>
      <c r="G18" s="16"/>
      <c r="I18" s="20"/>
      <c r="J18" s="21"/>
    </row>
    <row r="19" spans="1:10" ht="12.75">
      <c r="A19" s="23"/>
      <c r="G19" s="16"/>
      <c r="I19" s="20"/>
      <c r="J19" s="21"/>
    </row>
    <row r="20" spans="1:10" ht="12.75">
      <c r="A20" s="23"/>
      <c r="G20" s="16"/>
      <c r="I20" s="20"/>
      <c r="J20" s="21"/>
    </row>
    <row r="21" spans="1:10" ht="12.75">
      <c r="A21" s="23"/>
      <c r="G21" s="16"/>
      <c r="I21" s="20"/>
      <c r="J21" s="21"/>
    </row>
    <row r="22" spans="1:10" ht="12.75">
      <c r="A22" s="23"/>
      <c r="G22" s="16"/>
      <c r="I22" s="20"/>
      <c r="J22" s="21"/>
    </row>
    <row r="23" spans="1:10" ht="12.75">
      <c r="A23" s="23"/>
      <c r="G23" s="16"/>
      <c r="I23" s="20"/>
      <c r="J23" s="21"/>
    </row>
    <row r="24" spans="1:10" ht="12.75">
      <c r="A24" s="23"/>
      <c r="G24" s="16"/>
      <c r="I24" s="20"/>
      <c r="J24" s="21"/>
    </row>
    <row r="25" spans="1:10" ht="12.75">
      <c r="A25" s="23"/>
      <c r="G25" s="16"/>
      <c r="I25" s="20"/>
      <c r="J25" s="21"/>
    </row>
    <row r="26" spans="1:10" ht="12.75">
      <c r="A26" s="23"/>
      <c r="G26" s="16"/>
      <c r="I26" s="20"/>
      <c r="J26" s="21"/>
    </row>
    <row r="27" spans="1:10" ht="12.75">
      <c r="A27" s="23"/>
      <c r="G27" s="16"/>
      <c r="I27" s="20"/>
      <c r="J27" s="21"/>
    </row>
    <row r="28" spans="1:12" ht="12.75">
      <c r="A28" s="23"/>
      <c r="G28" s="16"/>
      <c r="I28" s="31"/>
      <c r="J28" s="103"/>
      <c r="K28" s="103"/>
      <c r="L28" s="103"/>
    </row>
    <row r="29" spans="10:12" ht="18">
      <c r="J29" s="102"/>
      <c r="K29" s="102"/>
      <c r="L29" s="102"/>
    </row>
    <row r="30" spans="10:12" ht="12.75">
      <c r="J30" s="104"/>
      <c r="K30" s="104"/>
      <c r="L30" s="104"/>
    </row>
    <row r="31" spans="10:12" ht="12.75">
      <c r="J31" s="103"/>
      <c r="K31" s="103"/>
      <c r="L31" s="103"/>
    </row>
  </sheetData>
  <mergeCells count="6">
    <mergeCell ref="A6:A7"/>
    <mergeCell ref="J6:J7"/>
    <mergeCell ref="E6:E7"/>
    <mergeCell ref="D6:D7"/>
    <mergeCell ref="C6:C7"/>
    <mergeCell ref="B6:B7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120" verticalDpi="120" orientation="landscape" paperSize="9" r:id="rId1"/>
  <headerFooter alignWithMargins="0">
    <oddHeader>&amp;L&amp;"Arial Black,Regular"&amp;12TABELA 1: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38"/>
  <sheetViews>
    <sheetView workbookViewId="0" topLeftCell="A10">
      <selection activeCell="N4" sqref="N4:R4"/>
    </sheetView>
  </sheetViews>
  <sheetFormatPr defaultColWidth="9.140625" defaultRowHeight="12.75"/>
  <cols>
    <col min="5" max="5" width="11.28125" style="0" customWidth="1"/>
    <col min="9" max="9" width="9.28125" style="0" customWidth="1"/>
  </cols>
  <sheetData>
    <row r="1" spans="1:81" ht="20.25" thickBot="1">
      <c r="A1" s="191" t="s">
        <v>32</v>
      </c>
      <c r="B1" s="192"/>
      <c r="C1" s="192"/>
      <c r="D1" s="192"/>
      <c r="E1" s="192"/>
      <c r="F1" s="192"/>
      <c r="G1" s="192"/>
      <c r="H1" s="192"/>
      <c r="I1" s="193"/>
      <c r="J1" s="191" t="s">
        <v>32</v>
      </c>
      <c r="K1" s="192"/>
      <c r="L1" s="192"/>
      <c r="M1" s="192"/>
      <c r="N1" s="192"/>
      <c r="O1" s="192"/>
      <c r="P1" s="192"/>
      <c r="Q1" s="192"/>
      <c r="R1" s="193"/>
      <c r="S1" s="191" t="s">
        <v>32</v>
      </c>
      <c r="T1" s="192"/>
      <c r="U1" s="192"/>
      <c r="V1" s="192"/>
      <c r="W1" s="192"/>
      <c r="X1" s="192"/>
      <c r="Y1" s="192"/>
      <c r="Z1" s="192"/>
      <c r="AA1" s="193"/>
      <c r="AB1" s="191" t="s">
        <v>32</v>
      </c>
      <c r="AC1" s="192"/>
      <c r="AD1" s="192"/>
      <c r="AE1" s="192"/>
      <c r="AF1" s="192"/>
      <c r="AG1" s="192"/>
      <c r="AH1" s="192"/>
      <c r="AI1" s="192"/>
      <c r="AJ1" s="193"/>
      <c r="AK1" s="191" t="s">
        <v>32</v>
      </c>
      <c r="AL1" s="192"/>
      <c r="AM1" s="192"/>
      <c r="AN1" s="192"/>
      <c r="AO1" s="192"/>
      <c r="AP1" s="192"/>
      <c r="AQ1" s="192"/>
      <c r="AR1" s="192"/>
      <c r="AS1" s="193"/>
      <c r="AT1" s="191" t="s">
        <v>32</v>
      </c>
      <c r="AU1" s="192"/>
      <c r="AV1" s="192"/>
      <c r="AW1" s="192"/>
      <c r="AX1" s="192"/>
      <c r="AY1" s="192"/>
      <c r="AZ1" s="192"/>
      <c r="BA1" s="192"/>
      <c r="BB1" s="193"/>
      <c r="BC1" s="191" t="s">
        <v>32</v>
      </c>
      <c r="BD1" s="192"/>
      <c r="BE1" s="192"/>
      <c r="BF1" s="192"/>
      <c r="BG1" s="192"/>
      <c r="BH1" s="192"/>
      <c r="BI1" s="192"/>
      <c r="BJ1" s="192"/>
      <c r="BK1" s="193"/>
      <c r="BL1" s="191" t="s">
        <v>32</v>
      </c>
      <c r="BM1" s="192"/>
      <c r="BN1" s="192"/>
      <c r="BO1" s="192"/>
      <c r="BP1" s="192"/>
      <c r="BQ1" s="192"/>
      <c r="BR1" s="192"/>
      <c r="BS1" s="192"/>
      <c r="BT1" s="193"/>
      <c r="BU1" s="191" t="s">
        <v>32</v>
      </c>
      <c r="BV1" s="192"/>
      <c r="BW1" s="192"/>
      <c r="BX1" s="192"/>
      <c r="BY1" s="192"/>
      <c r="BZ1" s="192"/>
      <c r="CA1" s="192"/>
      <c r="CB1" s="192"/>
      <c r="CC1" s="193"/>
    </row>
    <row r="2" spans="1:81" ht="20.25" thickTop="1">
      <c r="A2" s="169"/>
      <c r="B2" s="170"/>
      <c r="C2" s="170"/>
      <c r="D2" s="170"/>
      <c r="E2" s="170"/>
      <c r="F2" s="170"/>
      <c r="G2" s="170"/>
      <c r="H2" s="170"/>
      <c r="I2" s="171"/>
      <c r="J2" s="169"/>
      <c r="K2" s="170"/>
      <c r="L2" s="170"/>
      <c r="M2" s="170"/>
      <c r="N2" s="170"/>
      <c r="O2" s="170"/>
      <c r="P2" s="170"/>
      <c r="Q2" s="170"/>
      <c r="R2" s="171"/>
      <c r="S2" s="169"/>
      <c r="T2" s="170"/>
      <c r="U2" s="170"/>
      <c r="V2" s="170"/>
      <c r="W2" s="170"/>
      <c r="X2" s="170"/>
      <c r="Y2" s="170"/>
      <c r="Z2" s="170"/>
      <c r="AA2" s="171"/>
      <c r="AB2" s="169"/>
      <c r="AC2" s="170"/>
      <c r="AD2" s="170"/>
      <c r="AE2" s="170"/>
      <c r="AF2" s="170"/>
      <c r="AG2" s="170"/>
      <c r="AH2" s="170"/>
      <c r="AI2" s="170"/>
      <c r="AJ2" s="171"/>
      <c r="AK2" s="169"/>
      <c r="AL2" s="170"/>
      <c r="AM2" s="170"/>
      <c r="AN2" s="170"/>
      <c r="AO2" s="170"/>
      <c r="AP2" s="170"/>
      <c r="AQ2" s="170"/>
      <c r="AR2" s="170"/>
      <c r="AS2" s="171"/>
      <c r="AT2" s="169"/>
      <c r="AU2" s="170"/>
      <c r="AV2" s="170"/>
      <c r="AW2" s="170"/>
      <c r="AX2" s="170"/>
      <c r="AY2" s="170"/>
      <c r="AZ2" s="170"/>
      <c r="BA2" s="170"/>
      <c r="BB2" s="171"/>
      <c r="BC2" s="169"/>
      <c r="BD2" s="170"/>
      <c r="BE2" s="170"/>
      <c r="BF2" s="170"/>
      <c r="BG2" s="170"/>
      <c r="BH2" s="170"/>
      <c r="BI2" s="170"/>
      <c r="BJ2" s="170"/>
      <c r="BK2" s="171"/>
      <c r="BL2" s="169"/>
      <c r="BM2" s="170"/>
      <c r="BN2" s="170"/>
      <c r="BO2" s="170"/>
      <c r="BP2" s="170"/>
      <c r="BQ2" s="170"/>
      <c r="BR2" s="170"/>
      <c r="BS2" s="170"/>
      <c r="BT2" s="171"/>
      <c r="BU2" s="169"/>
      <c r="BV2" s="170"/>
      <c r="BW2" s="170"/>
      <c r="BX2" s="170"/>
      <c r="BY2" s="170"/>
      <c r="BZ2" s="170"/>
      <c r="CA2" s="170"/>
      <c r="CB2" s="170"/>
      <c r="CC2" s="171"/>
    </row>
    <row r="3" spans="1:81" ht="19.5">
      <c r="A3" s="172"/>
      <c r="B3" s="173"/>
      <c r="C3" s="173"/>
      <c r="D3" s="173"/>
      <c r="E3" s="173"/>
      <c r="F3" s="173"/>
      <c r="G3" s="174"/>
      <c r="H3" s="179" t="s">
        <v>152</v>
      </c>
      <c r="I3" s="190"/>
      <c r="J3" s="172"/>
      <c r="K3" s="173"/>
      <c r="L3" s="173"/>
      <c r="M3" s="173"/>
      <c r="N3" s="173"/>
      <c r="O3" s="173"/>
      <c r="P3" s="174"/>
      <c r="Q3" s="179" t="s">
        <v>161</v>
      </c>
      <c r="R3" s="190"/>
      <c r="S3" s="172"/>
      <c r="T3" s="173"/>
      <c r="U3" s="173"/>
      <c r="V3" s="173"/>
      <c r="W3" s="173"/>
      <c r="X3" s="173"/>
      <c r="Y3" s="174"/>
      <c r="Z3" s="179" t="s">
        <v>169</v>
      </c>
      <c r="AA3" s="190"/>
      <c r="AB3" s="172"/>
      <c r="AC3" s="173"/>
      <c r="AD3" s="173"/>
      <c r="AE3" s="173"/>
      <c r="AF3" s="173"/>
      <c r="AG3" s="173"/>
      <c r="AH3" s="174"/>
      <c r="AI3" s="179" t="s">
        <v>174</v>
      </c>
      <c r="AJ3" s="190"/>
      <c r="AK3" s="172"/>
      <c r="AL3" s="173"/>
      <c r="AM3" s="173"/>
      <c r="AN3" s="173"/>
      <c r="AO3" s="173"/>
      <c r="AP3" s="173"/>
      <c r="AQ3" s="174"/>
      <c r="AR3" s="179" t="s">
        <v>181</v>
      </c>
      <c r="AS3" s="190"/>
      <c r="AT3" s="172"/>
      <c r="AU3" s="173"/>
      <c r="AV3" s="173"/>
      <c r="AW3" s="173"/>
      <c r="AX3" s="173"/>
      <c r="AY3" s="173"/>
      <c r="AZ3" s="174"/>
      <c r="BA3" s="179" t="s">
        <v>196</v>
      </c>
      <c r="BB3" s="190"/>
      <c r="BC3" s="172"/>
      <c r="BD3" s="173"/>
      <c r="BE3" s="173"/>
      <c r="BF3" s="173"/>
      <c r="BG3" s="173"/>
      <c r="BH3" s="173"/>
      <c r="BI3" s="174"/>
      <c r="BJ3" s="179" t="s">
        <v>195</v>
      </c>
      <c r="BK3" s="190"/>
      <c r="BL3" s="172"/>
      <c r="BM3" s="173"/>
      <c r="BN3" s="173"/>
      <c r="BO3" s="173"/>
      <c r="BP3" s="173"/>
      <c r="BQ3" s="173"/>
      <c r="BR3" s="174"/>
      <c r="BS3" s="179" t="s">
        <v>194</v>
      </c>
      <c r="BT3" s="190"/>
      <c r="BU3" s="172"/>
      <c r="BV3" s="173"/>
      <c r="BW3" s="173"/>
      <c r="BX3" s="173"/>
      <c r="BY3" s="173"/>
      <c r="BZ3" s="173"/>
      <c r="CA3" s="174"/>
      <c r="CB3" s="179" t="s">
        <v>193</v>
      </c>
      <c r="CC3" s="190"/>
    </row>
    <row r="4" spans="1:81" ht="19.5">
      <c r="A4" s="175" t="s">
        <v>33</v>
      </c>
      <c r="B4" s="176"/>
      <c r="C4" s="176"/>
      <c r="D4" s="176"/>
      <c r="E4" s="318" t="s">
        <v>199</v>
      </c>
      <c r="F4" s="318"/>
      <c r="G4" s="318"/>
      <c r="H4" s="318"/>
      <c r="I4" s="319"/>
      <c r="J4" s="175" t="s">
        <v>33</v>
      </c>
      <c r="K4" s="176"/>
      <c r="L4" s="176"/>
      <c r="M4" s="176"/>
      <c r="N4" s="318" t="s">
        <v>199</v>
      </c>
      <c r="O4" s="318"/>
      <c r="P4" s="318"/>
      <c r="Q4" s="318"/>
      <c r="R4" s="319"/>
      <c r="S4" s="175" t="s">
        <v>33</v>
      </c>
      <c r="T4" s="176"/>
      <c r="U4" s="176"/>
      <c r="V4" s="176"/>
      <c r="W4" s="318" t="s">
        <v>144</v>
      </c>
      <c r="X4" s="318"/>
      <c r="Y4" s="318"/>
      <c r="Z4" s="318"/>
      <c r="AA4" s="319"/>
      <c r="AB4" s="175" t="s">
        <v>33</v>
      </c>
      <c r="AC4" s="176"/>
      <c r="AD4" s="176"/>
      <c r="AE4" s="176"/>
      <c r="AF4" s="318" t="s">
        <v>144</v>
      </c>
      <c r="AG4" s="318"/>
      <c r="AH4" s="318"/>
      <c r="AI4" s="318"/>
      <c r="AJ4" s="319"/>
      <c r="AK4" s="175" t="s">
        <v>33</v>
      </c>
      <c r="AL4" s="176"/>
      <c r="AM4" s="176"/>
      <c r="AN4" s="176"/>
      <c r="AO4" s="318" t="s">
        <v>144</v>
      </c>
      <c r="AP4" s="318"/>
      <c r="AQ4" s="318"/>
      <c r="AR4" s="318"/>
      <c r="AS4" s="319"/>
      <c r="AT4" s="175" t="s">
        <v>33</v>
      </c>
      <c r="AU4" s="176"/>
      <c r="AV4" s="176"/>
      <c r="AW4" s="176"/>
      <c r="AX4" s="318" t="s">
        <v>144</v>
      </c>
      <c r="AY4" s="318"/>
      <c r="AZ4" s="318"/>
      <c r="BA4" s="318"/>
      <c r="BB4" s="319"/>
      <c r="BC4" s="175" t="s">
        <v>33</v>
      </c>
      <c r="BD4" s="176"/>
      <c r="BE4" s="176"/>
      <c r="BF4" s="176"/>
      <c r="BG4" s="318" t="s">
        <v>144</v>
      </c>
      <c r="BH4" s="318"/>
      <c r="BI4" s="318"/>
      <c r="BJ4" s="318"/>
      <c r="BK4" s="319"/>
      <c r="BL4" s="175" t="s">
        <v>33</v>
      </c>
      <c r="BM4" s="176"/>
      <c r="BN4" s="176"/>
      <c r="BO4" s="176"/>
      <c r="BP4" s="318" t="s">
        <v>144</v>
      </c>
      <c r="BQ4" s="318"/>
      <c r="BR4" s="318"/>
      <c r="BS4" s="318"/>
      <c r="BT4" s="319"/>
      <c r="BU4" s="175" t="s">
        <v>33</v>
      </c>
      <c r="BV4" s="176"/>
      <c r="BW4" s="176"/>
      <c r="BX4" s="176"/>
      <c r="BY4" s="318" t="s">
        <v>144</v>
      </c>
      <c r="BZ4" s="318"/>
      <c r="CA4" s="318"/>
      <c r="CB4" s="318"/>
      <c r="CC4" s="319"/>
    </row>
    <row r="5" spans="1:81" ht="19.5">
      <c r="A5" s="175" t="s">
        <v>34</v>
      </c>
      <c r="B5" s="177"/>
      <c r="C5" s="177"/>
      <c r="D5" s="177"/>
      <c r="E5" s="188" t="s">
        <v>125</v>
      </c>
      <c r="F5" s="188"/>
      <c r="G5" s="188"/>
      <c r="H5" s="188"/>
      <c r="I5" s="189"/>
      <c r="J5" s="175" t="s">
        <v>34</v>
      </c>
      <c r="K5" s="177"/>
      <c r="L5" s="177"/>
      <c r="M5" s="177"/>
      <c r="N5" s="188" t="s">
        <v>126</v>
      </c>
      <c r="O5" s="188"/>
      <c r="P5" s="188"/>
      <c r="Q5" s="188"/>
      <c r="R5" s="189"/>
      <c r="S5" s="175" t="s">
        <v>34</v>
      </c>
      <c r="T5" s="177"/>
      <c r="U5" s="177"/>
      <c r="V5" s="177"/>
      <c r="W5" s="188" t="s">
        <v>128</v>
      </c>
      <c r="X5" s="188"/>
      <c r="Y5" s="188"/>
      <c r="Z5" s="188"/>
      <c r="AA5" s="189"/>
      <c r="AB5" s="175" t="s">
        <v>34</v>
      </c>
      <c r="AC5" s="177"/>
      <c r="AD5" s="177"/>
      <c r="AE5" s="177"/>
      <c r="AF5" s="188" t="s">
        <v>129</v>
      </c>
      <c r="AG5" s="188"/>
      <c r="AH5" s="188"/>
      <c r="AI5" s="188"/>
      <c r="AJ5" s="189"/>
      <c r="AK5" s="175" t="s">
        <v>34</v>
      </c>
      <c r="AL5" s="177"/>
      <c r="AM5" s="177"/>
      <c r="AN5" s="177"/>
      <c r="AO5" s="188" t="s">
        <v>170</v>
      </c>
      <c r="AP5" s="188"/>
      <c r="AQ5" s="188"/>
      <c r="AR5" s="188"/>
      <c r="AS5" s="189"/>
      <c r="AT5" s="175" t="s">
        <v>34</v>
      </c>
      <c r="AU5" s="177"/>
      <c r="AV5" s="177"/>
      <c r="AW5" s="177"/>
      <c r="AX5" s="188" t="s">
        <v>175</v>
      </c>
      <c r="AY5" s="188"/>
      <c r="AZ5" s="188"/>
      <c r="BA5" s="188"/>
      <c r="BB5" s="189"/>
      <c r="BC5" s="175" t="s">
        <v>34</v>
      </c>
      <c r="BD5" s="177"/>
      <c r="BE5" s="177"/>
      <c r="BF5" s="177"/>
      <c r="BG5" s="188" t="s">
        <v>136</v>
      </c>
      <c r="BH5" s="188"/>
      <c r="BI5" s="188"/>
      <c r="BJ5" s="188"/>
      <c r="BK5" s="189"/>
      <c r="BL5" s="175" t="s">
        <v>34</v>
      </c>
      <c r="BM5" s="177"/>
      <c r="BN5" s="177"/>
      <c r="BO5" s="177"/>
      <c r="BP5" s="188" t="s">
        <v>182</v>
      </c>
      <c r="BQ5" s="188"/>
      <c r="BR5" s="188"/>
      <c r="BS5" s="188"/>
      <c r="BT5" s="189"/>
      <c r="BU5" s="175" t="s">
        <v>34</v>
      </c>
      <c r="BV5" s="177"/>
      <c r="BW5" s="177"/>
      <c r="BX5" s="177"/>
      <c r="BY5" s="188" t="s">
        <v>188</v>
      </c>
      <c r="BZ5" s="188"/>
      <c r="CA5" s="188"/>
      <c r="CB5" s="188"/>
      <c r="CC5" s="189"/>
    </row>
    <row r="6" spans="1:81" ht="19.5">
      <c r="A6" s="175" t="s">
        <v>35</v>
      </c>
      <c r="B6" s="177"/>
      <c r="C6" s="177"/>
      <c r="D6" s="177"/>
      <c r="E6" s="177"/>
      <c r="F6" s="177"/>
      <c r="G6" s="266"/>
      <c r="H6" s="177"/>
      <c r="I6" s="178"/>
      <c r="J6" s="175" t="s">
        <v>35</v>
      </c>
      <c r="K6" s="177"/>
      <c r="L6" s="177"/>
      <c r="M6" s="177"/>
      <c r="N6" s="177"/>
      <c r="O6" s="177"/>
      <c r="P6" s="266"/>
      <c r="Q6" s="177"/>
      <c r="R6" s="178"/>
      <c r="S6" s="175" t="s">
        <v>35</v>
      </c>
      <c r="T6" s="177"/>
      <c r="U6" s="177"/>
      <c r="V6" s="177"/>
      <c r="W6" s="177"/>
      <c r="X6" s="177"/>
      <c r="Y6" s="266"/>
      <c r="Z6" s="177"/>
      <c r="AA6" s="178"/>
      <c r="AB6" s="175" t="s">
        <v>35</v>
      </c>
      <c r="AC6" s="177"/>
      <c r="AD6" s="177"/>
      <c r="AE6" s="177"/>
      <c r="AF6" s="177"/>
      <c r="AG6" s="177"/>
      <c r="AH6" s="266"/>
      <c r="AI6" s="177"/>
      <c r="AJ6" s="178"/>
      <c r="AK6" s="175" t="s">
        <v>35</v>
      </c>
      <c r="AL6" s="177"/>
      <c r="AM6" s="177"/>
      <c r="AN6" s="177"/>
      <c r="AO6" s="177"/>
      <c r="AP6" s="177"/>
      <c r="AQ6" s="266"/>
      <c r="AR6" s="177"/>
      <c r="AS6" s="178"/>
      <c r="AT6" s="175" t="s">
        <v>35</v>
      </c>
      <c r="AU6" s="177"/>
      <c r="AV6" s="177"/>
      <c r="AW6" s="177"/>
      <c r="AX6" s="177"/>
      <c r="AY6" s="177"/>
      <c r="AZ6" s="266"/>
      <c r="BA6" s="177"/>
      <c r="BB6" s="178"/>
      <c r="BC6" s="175" t="s">
        <v>35</v>
      </c>
      <c r="BD6" s="177"/>
      <c r="BE6" s="177"/>
      <c r="BF6" s="177"/>
      <c r="BG6" s="177"/>
      <c r="BH6" s="177"/>
      <c r="BI6" s="266"/>
      <c r="BJ6" s="177"/>
      <c r="BK6" s="178"/>
      <c r="BL6" s="175" t="s">
        <v>35</v>
      </c>
      <c r="BM6" s="177"/>
      <c r="BN6" s="177"/>
      <c r="BO6" s="177"/>
      <c r="BP6" s="177"/>
      <c r="BQ6" s="177"/>
      <c r="BR6" s="266"/>
      <c r="BS6" s="177"/>
      <c r="BT6" s="178"/>
      <c r="BU6" s="175" t="s">
        <v>35</v>
      </c>
      <c r="BV6" s="177"/>
      <c r="BW6" s="177"/>
      <c r="BX6" s="177"/>
      <c r="BY6" s="177"/>
      <c r="BZ6" s="177"/>
      <c r="CA6" s="266"/>
      <c r="CB6" s="177"/>
      <c r="CC6" s="178"/>
    </row>
    <row r="7" spans="1:81" ht="19.5">
      <c r="A7" s="177" t="s">
        <v>36</v>
      </c>
      <c r="B7" s="176"/>
      <c r="C7" s="176"/>
      <c r="D7" s="176"/>
      <c r="E7" s="177"/>
      <c r="F7" s="177"/>
      <c r="G7" s="177"/>
      <c r="H7" s="177"/>
      <c r="I7" s="266"/>
      <c r="J7" s="177" t="s">
        <v>36</v>
      </c>
      <c r="K7" s="176"/>
      <c r="L7" s="176"/>
      <c r="M7" s="176"/>
      <c r="N7" s="177"/>
      <c r="O7" s="177"/>
      <c r="P7" s="177"/>
      <c r="Q7" s="177"/>
      <c r="R7" s="266"/>
      <c r="S7" s="177" t="s">
        <v>36</v>
      </c>
      <c r="T7" s="176"/>
      <c r="U7" s="176"/>
      <c r="V7" s="176"/>
      <c r="W7" s="177"/>
      <c r="X7" s="177"/>
      <c r="Y7" s="177"/>
      <c r="Z7" s="177"/>
      <c r="AA7" s="266"/>
      <c r="AB7" s="177" t="s">
        <v>36</v>
      </c>
      <c r="AC7" s="176"/>
      <c r="AD7" s="176"/>
      <c r="AE7" s="176"/>
      <c r="AF7" s="177"/>
      <c r="AG7" s="177"/>
      <c r="AH7" s="177"/>
      <c r="AI7" s="177"/>
      <c r="AJ7" s="266"/>
      <c r="AK7" s="177" t="s">
        <v>36</v>
      </c>
      <c r="AL7" s="176"/>
      <c r="AM7" s="176"/>
      <c r="AN7" s="176"/>
      <c r="AO7" s="177"/>
      <c r="AP7" s="177"/>
      <c r="AQ7" s="177"/>
      <c r="AR7" s="177"/>
      <c r="AS7" s="266"/>
      <c r="AT7" s="177" t="s">
        <v>36</v>
      </c>
      <c r="AU7" s="176"/>
      <c r="AV7" s="176"/>
      <c r="AW7" s="176"/>
      <c r="AX7" s="177"/>
      <c r="AY7" s="177"/>
      <c r="AZ7" s="177"/>
      <c r="BA7" s="177"/>
      <c r="BB7" s="266"/>
      <c r="BC7" s="177" t="s">
        <v>36</v>
      </c>
      <c r="BD7" s="176"/>
      <c r="BE7" s="176"/>
      <c r="BF7" s="176"/>
      <c r="BG7" s="177"/>
      <c r="BH7" s="177"/>
      <c r="BI7" s="177"/>
      <c r="BJ7" s="177"/>
      <c r="BK7" s="266"/>
      <c r="BL7" s="177" t="s">
        <v>36</v>
      </c>
      <c r="BM7" s="176"/>
      <c r="BN7" s="176"/>
      <c r="BO7" s="176"/>
      <c r="BP7" s="177"/>
      <c r="BQ7" s="177"/>
      <c r="BR7" s="177"/>
      <c r="BS7" s="177"/>
      <c r="BT7" s="266"/>
      <c r="BU7" s="177" t="s">
        <v>36</v>
      </c>
      <c r="BV7" s="176"/>
      <c r="BW7" s="176"/>
      <c r="BX7" s="176"/>
      <c r="BY7" s="177"/>
      <c r="BZ7" s="177"/>
      <c r="CA7" s="177"/>
      <c r="CB7" s="177"/>
      <c r="CC7" s="266"/>
    </row>
    <row r="8" spans="1:81" ht="12.7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</row>
    <row r="9" spans="1:81" ht="24.75" customHeight="1">
      <c r="A9" s="181" t="s">
        <v>11</v>
      </c>
      <c r="B9" s="161" t="s">
        <v>37</v>
      </c>
      <c r="C9" s="162"/>
      <c r="D9" s="162"/>
      <c r="E9" s="163"/>
      <c r="F9" s="303" t="s">
        <v>145</v>
      </c>
      <c r="G9" s="304"/>
      <c r="H9" s="304"/>
      <c r="I9" s="305"/>
      <c r="J9" s="181" t="s">
        <v>11</v>
      </c>
      <c r="K9" s="161" t="s">
        <v>37</v>
      </c>
      <c r="L9" s="162"/>
      <c r="M9" s="162"/>
      <c r="N9" s="163"/>
      <c r="O9" s="303" t="s">
        <v>145</v>
      </c>
      <c r="P9" s="304"/>
      <c r="Q9" s="304"/>
      <c r="R9" s="305"/>
      <c r="S9" s="181" t="s">
        <v>11</v>
      </c>
      <c r="T9" s="161" t="s">
        <v>37</v>
      </c>
      <c r="U9" s="162"/>
      <c r="V9" s="162"/>
      <c r="W9" s="163"/>
      <c r="X9" s="303" t="s">
        <v>162</v>
      </c>
      <c r="Y9" s="304"/>
      <c r="Z9" s="304"/>
      <c r="AA9" s="305"/>
      <c r="AB9" s="181" t="s">
        <v>11</v>
      </c>
      <c r="AC9" s="161" t="s">
        <v>37</v>
      </c>
      <c r="AD9" s="162"/>
      <c r="AE9" s="162"/>
      <c r="AF9" s="163"/>
      <c r="AG9" s="303" t="s">
        <v>162</v>
      </c>
      <c r="AH9" s="304"/>
      <c r="AI9" s="304"/>
      <c r="AJ9" s="305"/>
      <c r="AK9" s="181" t="s">
        <v>11</v>
      </c>
      <c r="AL9" s="161" t="s">
        <v>37</v>
      </c>
      <c r="AM9" s="162"/>
      <c r="AN9" s="162"/>
      <c r="AO9" s="163"/>
      <c r="AP9" s="303">
        <v>1981</v>
      </c>
      <c r="AQ9" s="304"/>
      <c r="AR9" s="304"/>
      <c r="AS9" s="305"/>
      <c r="AT9" s="181" t="s">
        <v>11</v>
      </c>
      <c r="AU9" s="161" t="s">
        <v>37</v>
      </c>
      <c r="AV9" s="162"/>
      <c r="AW9" s="162"/>
      <c r="AX9" s="163"/>
      <c r="AY9" s="303" t="s">
        <v>162</v>
      </c>
      <c r="AZ9" s="304"/>
      <c r="BA9" s="304"/>
      <c r="BB9" s="305"/>
      <c r="BC9" s="181" t="s">
        <v>11</v>
      </c>
      <c r="BD9" s="161" t="s">
        <v>37</v>
      </c>
      <c r="BE9" s="162"/>
      <c r="BF9" s="162"/>
      <c r="BG9" s="163"/>
      <c r="BH9" s="303" t="s">
        <v>162</v>
      </c>
      <c r="BI9" s="304"/>
      <c r="BJ9" s="304"/>
      <c r="BK9" s="305"/>
      <c r="BL9" s="181" t="s">
        <v>11</v>
      </c>
      <c r="BM9" s="161" t="s">
        <v>37</v>
      </c>
      <c r="BN9" s="162"/>
      <c r="BO9" s="162"/>
      <c r="BP9" s="163"/>
      <c r="BQ9" s="303" t="s">
        <v>162</v>
      </c>
      <c r="BR9" s="304"/>
      <c r="BS9" s="304"/>
      <c r="BT9" s="305"/>
      <c r="BU9" s="181" t="s">
        <v>11</v>
      </c>
      <c r="BV9" s="161" t="s">
        <v>37</v>
      </c>
      <c r="BW9" s="162"/>
      <c r="BX9" s="162"/>
      <c r="BY9" s="163"/>
      <c r="BZ9" s="303" t="s">
        <v>162</v>
      </c>
      <c r="CA9" s="304"/>
      <c r="CB9" s="304"/>
      <c r="CC9" s="305"/>
    </row>
    <row r="10" spans="1:81" ht="24.75" customHeight="1">
      <c r="A10" s="182" t="s">
        <v>12</v>
      </c>
      <c r="B10" s="164" t="s">
        <v>113</v>
      </c>
      <c r="C10" s="164"/>
      <c r="D10" s="164"/>
      <c r="E10" s="164"/>
      <c r="F10" s="315" t="s">
        <v>197</v>
      </c>
      <c r="G10" s="316"/>
      <c r="H10" s="316"/>
      <c r="I10" s="317"/>
      <c r="J10" s="182" t="s">
        <v>12</v>
      </c>
      <c r="K10" s="164" t="s">
        <v>113</v>
      </c>
      <c r="L10" s="164"/>
      <c r="M10" s="164"/>
      <c r="N10" s="164"/>
      <c r="O10" s="315">
        <v>160</v>
      </c>
      <c r="P10" s="316"/>
      <c r="Q10" s="316"/>
      <c r="R10" s="317"/>
      <c r="S10" s="182" t="s">
        <v>12</v>
      </c>
      <c r="T10" s="164" t="s">
        <v>113</v>
      </c>
      <c r="U10" s="164"/>
      <c r="V10" s="164"/>
      <c r="W10" s="164"/>
      <c r="X10" s="315">
        <v>24</v>
      </c>
      <c r="Y10" s="316"/>
      <c r="Z10" s="316"/>
      <c r="AA10" s="317"/>
      <c r="AB10" s="182" t="s">
        <v>12</v>
      </c>
      <c r="AC10" s="164" t="s">
        <v>113</v>
      </c>
      <c r="AD10" s="164"/>
      <c r="AE10" s="164"/>
      <c r="AF10" s="164"/>
      <c r="AG10" s="315">
        <v>32</v>
      </c>
      <c r="AH10" s="316"/>
      <c r="AI10" s="316"/>
      <c r="AJ10" s="317"/>
      <c r="AK10" s="182" t="s">
        <v>12</v>
      </c>
      <c r="AL10" s="164" t="s">
        <v>113</v>
      </c>
      <c r="AM10" s="164"/>
      <c r="AN10" s="164"/>
      <c r="AO10" s="164"/>
      <c r="AP10" s="315">
        <v>48</v>
      </c>
      <c r="AQ10" s="316"/>
      <c r="AR10" s="316"/>
      <c r="AS10" s="317"/>
      <c r="AT10" s="182" t="s">
        <v>12</v>
      </c>
      <c r="AU10" s="164" t="s">
        <v>113</v>
      </c>
      <c r="AV10" s="164"/>
      <c r="AW10" s="164"/>
      <c r="AX10" s="164"/>
      <c r="AY10" s="315">
        <v>110</v>
      </c>
      <c r="AZ10" s="316"/>
      <c r="BA10" s="316"/>
      <c r="BB10" s="317"/>
      <c r="BC10" s="182" t="s">
        <v>12</v>
      </c>
      <c r="BD10" s="164" t="s">
        <v>113</v>
      </c>
      <c r="BE10" s="164"/>
      <c r="BF10" s="164"/>
      <c r="BG10" s="164"/>
      <c r="BH10" s="315">
        <v>40</v>
      </c>
      <c r="BI10" s="316"/>
      <c r="BJ10" s="316"/>
      <c r="BK10" s="317"/>
      <c r="BL10" s="182" t="s">
        <v>12</v>
      </c>
      <c r="BM10" s="164" t="s">
        <v>113</v>
      </c>
      <c r="BN10" s="164"/>
      <c r="BO10" s="164"/>
      <c r="BP10" s="164"/>
      <c r="BQ10" s="315">
        <v>80</v>
      </c>
      <c r="BR10" s="316"/>
      <c r="BS10" s="316"/>
      <c r="BT10" s="317"/>
      <c r="BU10" s="182" t="s">
        <v>12</v>
      </c>
      <c r="BV10" s="164" t="s">
        <v>113</v>
      </c>
      <c r="BW10" s="164"/>
      <c r="BX10" s="164"/>
      <c r="BY10" s="164"/>
      <c r="BZ10" s="315">
        <v>40</v>
      </c>
      <c r="CA10" s="316"/>
      <c r="CB10" s="316"/>
      <c r="CC10" s="317"/>
    </row>
    <row r="11" spans="1:81" ht="24.75" customHeight="1">
      <c r="A11" s="182" t="s">
        <v>13</v>
      </c>
      <c r="B11" s="161" t="s">
        <v>38</v>
      </c>
      <c r="C11" s="162"/>
      <c r="D11" s="162"/>
      <c r="E11" s="163"/>
      <c r="F11" s="303" t="s">
        <v>146</v>
      </c>
      <c r="G11" s="304"/>
      <c r="H11" s="304"/>
      <c r="I11" s="305"/>
      <c r="J11" s="182" t="s">
        <v>13</v>
      </c>
      <c r="K11" s="161" t="s">
        <v>38</v>
      </c>
      <c r="L11" s="162"/>
      <c r="M11" s="162"/>
      <c r="N11" s="163"/>
      <c r="O11" s="303" t="s">
        <v>153</v>
      </c>
      <c r="P11" s="304"/>
      <c r="Q11" s="304"/>
      <c r="R11" s="305"/>
      <c r="S11" s="182" t="s">
        <v>13</v>
      </c>
      <c r="T11" s="161" t="s">
        <v>38</v>
      </c>
      <c r="U11" s="162"/>
      <c r="V11" s="162"/>
      <c r="W11" s="163"/>
      <c r="X11" s="303" t="s">
        <v>163</v>
      </c>
      <c r="Y11" s="304"/>
      <c r="Z11" s="304"/>
      <c r="AA11" s="305"/>
      <c r="AB11" s="182" t="s">
        <v>13</v>
      </c>
      <c r="AC11" s="161" t="s">
        <v>38</v>
      </c>
      <c r="AD11" s="162"/>
      <c r="AE11" s="162"/>
      <c r="AF11" s="163"/>
      <c r="AG11" s="303" t="s">
        <v>153</v>
      </c>
      <c r="AH11" s="304"/>
      <c r="AI11" s="304"/>
      <c r="AJ11" s="305"/>
      <c r="AK11" s="182" t="s">
        <v>13</v>
      </c>
      <c r="AL11" s="161" t="s">
        <v>38</v>
      </c>
      <c r="AM11" s="162"/>
      <c r="AN11" s="162"/>
      <c r="AO11" s="163"/>
      <c r="AP11" s="303" t="s">
        <v>171</v>
      </c>
      <c r="AQ11" s="304"/>
      <c r="AR11" s="304"/>
      <c r="AS11" s="305"/>
      <c r="AT11" s="182" t="s">
        <v>13</v>
      </c>
      <c r="AU11" s="161" t="s">
        <v>38</v>
      </c>
      <c r="AV11" s="162"/>
      <c r="AW11" s="162"/>
      <c r="AX11" s="163"/>
      <c r="AY11" s="303" t="s">
        <v>176</v>
      </c>
      <c r="AZ11" s="304"/>
      <c r="BA11" s="304"/>
      <c r="BB11" s="305"/>
      <c r="BC11" s="182" t="s">
        <v>13</v>
      </c>
      <c r="BD11" s="161" t="s">
        <v>38</v>
      </c>
      <c r="BE11" s="162"/>
      <c r="BF11" s="162"/>
      <c r="BG11" s="163"/>
      <c r="BH11" s="303" t="s">
        <v>176</v>
      </c>
      <c r="BI11" s="304"/>
      <c r="BJ11" s="304"/>
      <c r="BK11" s="305"/>
      <c r="BL11" s="182" t="s">
        <v>13</v>
      </c>
      <c r="BM11" s="161" t="s">
        <v>38</v>
      </c>
      <c r="BN11" s="162"/>
      <c r="BO11" s="162"/>
      <c r="BP11" s="163"/>
      <c r="BQ11" s="303" t="s">
        <v>176</v>
      </c>
      <c r="BR11" s="304"/>
      <c r="BS11" s="304"/>
      <c r="BT11" s="305"/>
      <c r="BU11" s="182" t="s">
        <v>13</v>
      </c>
      <c r="BV11" s="161" t="s">
        <v>38</v>
      </c>
      <c r="BW11" s="162"/>
      <c r="BX11" s="162"/>
      <c r="BY11" s="163"/>
      <c r="BZ11" s="303" t="s">
        <v>176</v>
      </c>
      <c r="CA11" s="304"/>
      <c r="CB11" s="304"/>
      <c r="CC11" s="305"/>
    </row>
    <row r="12" spans="1:81" ht="24.75" customHeight="1">
      <c r="A12" s="182" t="s">
        <v>14</v>
      </c>
      <c r="B12" s="164" t="s">
        <v>39</v>
      </c>
      <c r="C12" s="164"/>
      <c r="D12" s="164"/>
      <c r="E12" s="164"/>
      <c r="F12" s="303" t="s">
        <v>147</v>
      </c>
      <c r="G12" s="304"/>
      <c r="H12" s="304"/>
      <c r="I12" s="305"/>
      <c r="J12" s="182" t="s">
        <v>14</v>
      </c>
      <c r="K12" s="164" t="s">
        <v>39</v>
      </c>
      <c r="L12" s="164"/>
      <c r="M12" s="164"/>
      <c r="N12" s="164"/>
      <c r="O12" s="303" t="s">
        <v>147</v>
      </c>
      <c r="P12" s="304"/>
      <c r="Q12" s="304"/>
      <c r="R12" s="305"/>
      <c r="S12" s="182" t="s">
        <v>14</v>
      </c>
      <c r="T12" s="164" t="s">
        <v>39</v>
      </c>
      <c r="U12" s="164"/>
      <c r="V12" s="164"/>
      <c r="W12" s="164"/>
      <c r="X12" s="303" t="s">
        <v>147</v>
      </c>
      <c r="Y12" s="304"/>
      <c r="Z12" s="304"/>
      <c r="AA12" s="305"/>
      <c r="AB12" s="182" t="s">
        <v>14</v>
      </c>
      <c r="AC12" s="164" t="s">
        <v>39</v>
      </c>
      <c r="AD12" s="164"/>
      <c r="AE12" s="164"/>
      <c r="AF12" s="164"/>
      <c r="AG12" s="303" t="s">
        <v>147</v>
      </c>
      <c r="AH12" s="304"/>
      <c r="AI12" s="304"/>
      <c r="AJ12" s="305"/>
      <c r="AK12" s="182" t="s">
        <v>14</v>
      </c>
      <c r="AL12" s="164" t="s">
        <v>39</v>
      </c>
      <c r="AM12" s="164"/>
      <c r="AN12" s="164"/>
      <c r="AO12" s="164"/>
      <c r="AP12" s="303" t="s">
        <v>147</v>
      </c>
      <c r="AQ12" s="304"/>
      <c r="AR12" s="304"/>
      <c r="AS12" s="305"/>
      <c r="AT12" s="182" t="s">
        <v>14</v>
      </c>
      <c r="AU12" s="164" t="s">
        <v>39</v>
      </c>
      <c r="AV12" s="164"/>
      <c r="AW12" s="164"/>
      <c r="AX12" s="164"/>
      <c r="AY12" s="303" t="s">
        <v>147</v>
      </c>
      <c r="AZ12" s="304"/>
      <c r="BA12" s="304"/>
      <c r="BB12" s="305"/>
      <c r="BC12" s="182" t="s">
        <v>14</v>
      </c>
      <c r="BD12" s="164" t="s">
        <v>39</v>
      </c>
      <c r="BE12" s="164"/>
      <c r="BF12" s="164"/>
      <c r="BG12" s="164"/>
      <c r="BH12" s="303" t="s">
        <v>147</v>
      </c>
      <c r="BI12" s="304"/>
      <c r="BJ12" s="304"/>
      <c r="BK12" s="305"/>
      <c r="BL12" s="182" t="s">
        <v>14</v>
      </c>
      <c r="BM12" s="164" t="s">
        <v>39</v>
      </c>
      <c r="BN12" s="164"/>
      <c r="BO12" s="164"/>
      <c r="BP12" s="164"/>
      <c r="BQ12" s="303" t="s">
        <v>147</v>
      </c>
      <c r="BR12" s="304"/>
      <c r="BS12" s="304"/>
      <c r="BT12" s="305"/>
      <c r="BU12" s="182" t="s">
        <v>14</v>
      </c>
      <c r="BV12" s="164" t="s">
        <v>39</v>
      </c>
      <c r="BW12" s="164"/>
      <c r="BX12" s="164"/>
      <c r="BY12" s="164"/>
      <c r="BZ12" s="303" t="s">
        <v>147</v>
      </c>
      <c r="CA12" s="304"/>
      <c r="CB12" s="304"/>
      <c r="CC12" s="305"/>
    </row>
    <row r="13" spans="1:81" ht="24.75" customHeight="1">
      <c r="A13" s="182" t="s">
        <v>15</v>
      </c>
      <c r="B13" s="161" t="s">
        <v>114</v>
      </c>
      <c r="C13" s="162"/>
      <c r="D13" s="162"/>
      <c r="E13" s="163"/>
      <c r="F13" s="315">
        <v>2</v>
      </c>
      <c r="G13" s="316"/>
      <c r="H13" s="316"/>
      <c r="I13" s="317"/>
      <c r="J13" s="182" t="s">
        <v>15</v>
      </c>
      <c r="K13" s="161" t="s">
        <v>114</v>
      </c>
      <c r="L13" s="162"/>
      <c r="M13" s="162"/>
      <c r="N13" s="163"/>
      <c r="O13" s="315">
        <v>2.4</v>
      </c>
      <c r="P13" s="316"/>
      <c r="Q13" s="316"/>
      <c r="R13" s="317"/>
      <c r="S13" s="182" t="s">
        <v>15</v>
      </c>
      <c r="T13" s="161" t="s">
        <v>114</v>
      </c>
      <c r="U13" s="162"/>
      <c r="V13" s="162"/>
      <c r="W13" s="163"/>
      <c r="X13" s="315">
        <v>3</v>
      </c>
      <c r="Y13" s="316"/>
      <c r="Z13" s="316"/>
      <c r="AA13" s="317"/>
      <c r="AB13" s="182" t="s">
        <v>15</v>
      </c>
      <c r="AC13" s="161" t="s">
        <v>114</v>
      </c>
      <c r="AD13" s="162"/>
      <c r="AE13" s="162"/>
      <c r="AF13" s="163"/>
      <c r="AG13" s="315">
        <v>3</v>
      </c>
      <c r="AH13" s="316"/>
      <c r="AI13" s="316"/>
      <c r="AJ13" s="317"/>
      <c r="AK13" s="182" t="s">
        <v>15</v>
      </c>
      <c r="AL13" s="161" t="s">
        <v>114</v>
      </c>
      <c r="AM13" s="162"/>
      <c r="AN13" s="162"/>
      <c r="AO13" s="163"/>
      <c r="AP13" s="315">
        <v>3</v>
      </c>
      <c r="AQ13" s="316"/>
      <c r="AR13" s="316"/>
      <c r="AS13" s="317"/>
      <c r="AT13" s="182" t="s">
        <v>15</v>
      </c>
      <c r="AU13" s="161" t="s">
        <v>114</v>
      </c>
      <c r="AV13" s="162"/>
      <c r="AW13" s="162"/>
      <c r="AX13" s="163"/>
      <c r="AY13" s="315">
        <v>3</v>
      </c>
      <c r="AZ13" s="316"/>
      <c r="BA13" s="316"/>
      <c r="BB13" s="317"/>
      <c r="BC13" s="182" t="s">
        <v>15</v>
      </c>
      <c r="BD13" s="161" t="s">
        <v>114</v>
      </c>
      <c r="BE13" s="162"/>
      <c r="BF13" s="162"/>
      <c r="BG13" s="163"/>
      <c r="BH13" s="315">
        <v>3</v>
      </c>
      <c r="BI13" s="316"/>
      <c r="BJ13" s="316"/>
      <c r="BK13" s="317"/>
      <c r="BL13" s="182" t="s">
        <v>15</v>
      </c>
      <c r="BM13" s="161" t="s">
        <v>114</v>
      </c>
      <c r="BN13" s="162"/>
      <c r="BO13" s="162"/>
      <c r="BP13" s="163"/>
      <c r="BQ13" s="315">
        <v>3</v>
      </c>
      <c r="BR13" s="316"/>
      <c r="BS13" s="316"/>
      <c r="BT13" s="317"/>
      <c r="BU13" s="182" t="s">
        <v>15</v>
      </c>
      <c r="BV13" s="161" t="s">
        <v>114</v>
      </c>
      <c r="BW13" s="162"/>
      <c r="BX13" s="162"/>
      <c r="BY13" s="163"/>
      <c r="BZ13" s="315">
        <v>3</v>
      </c>
      <c r="CA13" s="316"/>
      <c r="CB13" s="316"/>
      <c r="CC13" s="317"/>
    </row>
    <row r="14" spans="1:81" ht="24.75" customHeight="1">
      <c r="A14" s="182" t="s">
        <v>16</v>
      </c>
      <c r="B14" s="164" t="s">
        <v>116</v>
      </c>
      <c r="C14" s="164"/>
      <c r="D14" s="164"/>
      <c r="E14" s="164"/>
      <c r="F14" s="303" t="s">
        <v>148</v>
      </c>
      <c r="G14" s="304"/>
      <c r="H14" s="304"/>
      <c r="I14" s="305"/>
      <c r="J14" s="182" t="s">
        <v>16</v>
      </c>
      <c r="K14" s="164" t="s">
        <v>116</v>
      </c>
      <c r="L14" s="164"/>
      <c r="M14" s="164"/>
      <c r="N14" s="164"/>
      <c r="O14" s="303" t="s">
        <v>154</v>
      </c>
      <c r="P14" s="304"/>
      <c r="Q14" s="304"/>
      <c r="R14" s="305"/>
      <c r="S14" s="182" t="s">
        <v>16</v>
      </c>
      <c r="T14" s="164" t="s">
        <v>116</v>
      </c>
      <c r="U14" s="164"/>
      <c r="V14" s="164"/>
      <c r="W14" s="164"/>
      <c r="X14" s="303" t="s">
        <v>164</v>
      </c>
      <c r="Y14" s="304"/>
      <c r="Z14" s="304"/>
      <c r="AA14" s="305"/>
      <c r="AB14" s="182" t="s">
        <v>16</v>
      </c>
      <c r="AC14" s="164" t="s">
        <v>116</v>
      </c>
      <c r="AD14" s="164"/>
      <c r="AE14" s="164"/>
      <c r="AF14" s="164"/>
      <c r="AG14" s="303" t="s">
        <v>164</v>
      </c>
      <c r="AH14" s="304"/>
      <c r="AI14" s="304"/>
      <c r="AJ14" s="305"/>
      <c r="AK14" s="182" t="s">
        <v>16</v>
      </c>
      <c r="AL14" s="164" t="s">
        <v>116</v>
      </c>
      <c r="AM14" s="164"/>
      <c r="AN14" s="164"/>
      <c r="AO14" s="164"/>
      <c r="AP14" s="303" t="s">
        <v>172</v>
      </c>
      <c r="AQ14" s="304"/>
      <c r="AR14" s="304"/>
      <c r="AS14" s="305"/>
      <c r="AT14" s="182" t="s">
        <v>16</v>
      </c>
      <c r="AU14" s="164" t="s">
        <v>116</v>
      </c>
      <c r="AV14" s="164"/>
      <c r="AW14" s="164"/>
      <c r="AX14" s="164"/>
      <c r="AY14" s="303" t="s">
        <v>177</v>
      </c>
      <c r="AZ14" s="304"/>
      <c r="BA14" s="304"/>
      <c r="BB14" s="305"/>
      <c r="BC14" s="182" t="s">
        <v>16</v>
      </c>
      <c r="BD14" s="164" t="s">
        <v>116</v>
      </c>
      <c r="BE14" s="164"/>
      <c r="BF14" s="164"/>
      <c r="BG14" s="164"/>
      <c r="BH14" s="303" t="s">
        <v>177</v>
      </c>
      <c r="BI14" s="304"/>
      <c r="BJ14" s="304"/>
      <c r="BK14" s="305"/>
      <c r="BL14" s="182" t="s">
        <v>16</v>
      </c>
      <c r="BM14" s="164" t="s">
        <v>116</v>
      </c>
      <c r="BN14" s="164"/>
      <c r="BO14" s="164"/>
      <c r="BP14" s="164"/>
      <c r="BQ14" s="303" t="s">
        <v>183</v>
      </c>
      <c r="BR14" s="304"/>
      <c r="BS14" s="304"/>
      <c r="BT14" s="305"/>
      <c r="BU14" s="182" t="s">
        <v>16</v>
      </c>
      <c r="BV14" s="164" t="s">
        <v>116</v>
      </c>
      <c r="BW14" s="164"/>
      <c r="BX14" s="164"/>
      <c r="BY14" s="164"/>
      <c r="BZ14" s="303" t="s">
        <v>189</v>
      </c>
      <c r="CA14" s="304"/>
      <c r="CB14" s="304"/>
      <c r="CC14" s="305"/>
    </row>
    <row r="15" spans="1:81" ht="24.75" customHeight="1">
      <c r="A15" s="182" t="s">
        <v>17</v>
      </c>
      <c r="B15" s="161" t="s">
        <v>118</v>
      </c>
      <c r="C15" s="162"/>
      <c r="D15" s="162"/>
      <c r="E15" s="163"/>
      <c r="F15" s="303"/>
      <c r="G15" s="304"/>
      <c r="H15" s="304"/>
      <c r="I15" s="305"/>
      <c r="J15" s="182" t="s">
        <v>17</v>
      </c>
      <c r="K15" s="161" t="s">
        <v>118</v>
      </c>
      <c r="L15" s="162"/>
      <c r="M15" s="162"/>
      <c r="N15" s="163"/>
      <c r="O15" s="303" t="s">
        <v>155</v>
      </c>
      <c r="P15" s="304"/>
      <c r="Q15" s="304"/>
      <c r="R15" s="305"/>
      <c r="S15" s="182" t="s">
        <v>17</v>
      </c>
      <c r="T15" s="161" t="s">
        <v>118</v>
      </c>
      <c r="U15" s="162"/>
      <c r="V15" s="162"/>
      <c r="W15" s="163"/>
      <c r="X15" s="303" t="s">
        <v>155</v>
      </c>
      <c r="Y15" s="304"/>
      <c r="Z15" s="304"/>
      <c r="AA15" s="305"/>
      <c r="AB15" s="182" t="s">
        <v>17</v>
      </c>
      <c r="AC15" s="161" t="s">
        <v>118</v>
      </c>
      <c r="AD15" s="162"/>
      <c r="AE15" s="162"/>
      <c r="AF15" s="163"/>
      <c r="AG15" s="303" t="s">
        <v>155</v>
      </c>
      <c r="AH15" s="304"/>
      <c r="AI15" s="304"/>
      <c r="AJ15" s="305"/>
      <c r="AK15" s="182" t="s">
        <v>17</v>
      </c>
      <c r="AL15" s="161" t="s">
        <v>118</v>
      </c>
      <c r="AM15" s="162"/>
      <c r="AN15" s="162"/>
      <c r="AO15" s="163"/>
      <c r="AP15" s="303"/>
      <c r="AQ15" s="304"/>
      <c r="AR15" s="304"/>
      <c r="AS15" s="305"/>
      <c r="AT15" s="182" t="s">
        <v>17</v>
      </c>
      <c r="AU15" s="161" t="s">
        <v>118</v>
      </c>
      <c r="AV15" s="162"/>
      <c r="AW15" s="162"/>
      <c r="AX15" s="163"/>
      <c r="AY15" s="303" t="s">
        <v>155</v>
      </c>
      <c r="AZ15" s="304"/>
      <c r="BA15" s="304"/>
      <c r="BB15" s="305"/>
      <c r="BC15" s="182" t="s">
        <v>17</v>
      </c>
      <c r="BD15" s="161" t="s">
        <v>118</v>
      </c>
      <c r="BE15" s="162"/>
      <c r="BF15" s="162"/>
      <c r="BG15" s="163"/>
      <c r="BH15" s="303" t="s">
        <v>155</v>
      </c>
      <c r="BI15" s="304"/>
      <c r="BJ15" s="304"/>
      <c r="BK15" s="305"/>
      <c r="BL15" s="182" t="s">
        <v>17</v>
      </c>
      <c r="BM15" s="161" t="s">
        <v>118</v>
      </c>
      <c r="BN15" s="162"/>
      <c r="BO15" s="162"/>
      <c r="BP15" s="163"/>
      <c r="BQ15" s="303" t="s">
        <v>155</v>
      </c>
      <c r="BR15" s="304"/>
      <c r="BS15" s="304"/>
      <c r="BT15" s="305"/>
      <c r="BU15" s="182" t="s">
        <v>17</v>
      </c>
      <c r="BV15" s="161" t="s">
        <v>118</v>
      </c>
      <c r="BW15" s="162"/>
      <c r="BX15" s="162"/>
      <c r="BY15" s="163"/>
      <c r="BZ15" s="303" t="s">
        <v>155</v>
      </c>
      <c r="CA15" s="304"/>
      <c r="CB15" s="304"/>
      <c r="CC15" s="305"/>
    </row>
    <row r="16" spans="1:81" ht="24.75" customHeight="1">
      <c r="A16" s="182" t="s">
        <v>18</v>
      </c>
      <c r="B16" s="164" t="s">
        <v>40</v>
      </c>
      <c r="C16" s="164"/>
      <c r="D16" s="164"/>
      <c r="E16" s="164"/>
      <c r="F16" s="303"/>
      <c r="G16" s="304"/>
      <c r="H16" s="304"/>
      <c r="I16" s="305"/>
      <c r="J16" s="182" t="s">
        <v>18</v>
      </c>
      <c r="K16" s="164" t="s">
        <v>40</v>
      </c>
      <c r="L16" s="164"/>
      <c r="M16" s="164"/>
      <c r="N16" s="164"/>
      <c r="O16" s="303" t="s">
        <v>158</v>
      </c>
      <c r="P16" s="304"/>
      <c r="Q16" s="304"/>
      <c r="R16" s="305"/>
      <c r="S16" s="182" t="s">
        <v>18</v>
      </c>
      <c r="T16" s="164" t="s">
        <v>40</v>
      </c>
      <c r="U16" s="164"/>
      <c r="V16" s="164"/>
      <c r="W16" s="164"/>
      <c r="X16" s="303" t="s">
        <v>165</v>
      </c>
      <c r="Y16" s="304"/>
      <c r="Z16" s="304"/>
      <c r="AA16" s="305"/>
      <c r="AB16" s="182" t="s">
        <v>18</v>
      </c>
      <c r="AC16" s="164" t="s">
        <v>40</v>
      </c>
      <c r="AD16" s="164"/>
      <c r="AE16" s="164"/>
      <c r="AF16" s="164"/>
      <c r="AG16" s="303" t="s">
        <v>165</v>
      </c>
      <c r="AH16" s="304"/>
      <c r="AI16" s="304"/>
      <c r="AJ16" s="305"/>
      <c r="AK16" s="182" t="s">
        <v>18</v>
      </c>
      <c r="AL16" s="164" t="s">
        <v>40</v>
      </c>
      <c r="AM16" s="164"/>
      <c r="AN16" s="164"/>
      <c r="AO16" s="164"/>
      <c r="AP16" s="303"/>
      <c r="AQ16" s="304"/>
      <c r="AR16" s="304"/>
      <c r="AS16" s="305"/>
      <c r="AT16" s="182" t="s">
        <v>18</v>
      </c>
      <c r="AU16" s="164" t="s">
        <v>40</v>
      </c>
      <c r="AV16" s="164"/>
      <c r="AW16" s="164"/>
      <c r="AX16" s="164"/>
      <c r="AY16" s="303" t="s">
        <v>158</v>
      </c>
      <c r="AZ16" s="304"/>
      <c r="BA16" s="304"/>
      <c r="BB16" s="305"/>
      <c r="BC16" s="182" t="s">
        <v>18</v>
      </c>
      <c r="BD16" s="164" t="s">
        <v>40</v>
      </c>
      <c r="BE16" s="164"/>
      <c r="BF16" s="164"/>
      <c r="BG16" s="164"/>
      <c r="BH16" s="303" t="s">
        <v>158</v>
      </c>
      <c r="BI16" s="304"/>
      <c r="BJ16" s="304"/>
      <c r="BK16" s="305"/>
      <c r="BL16" s="182" t="s">
        <v>18</v>
      </c>
      <c r="BM16" s="164" t="s">
        <v>40</v>
      </c>
      <c r="BN16" s="164"/>
      <c r="BO16" s="164"/>
      <c r="BP16" s="164"/>
      <c r="BQ16" s="303" t="s">
        <v>184</v>
      </c>
      <c r="BR16" s="304"/>
      <c r="BS16" s="304"/>
      <c r="BT16" s="305"/>
      <c r="BU16" s="182" t="s">
        <v>18</v>
      </c>
      <c r="BV16" s="164" t="s">
        <v>40</v>
      </c>
      <c r="BW16" s="164"/>
      <c r="BX16" s="164"/>
      <c r="BY16" s="164"/>
      <c r="BZ16" s="303" t="s">
        <v>190</v>
      </c>
      <c r="CA16" s="304"/>
      <c r="CB16" s="304"/>
      <c r="CC16" s="305"/>
    </row>
    <row r="17" spans="1:81" ht="24.75" customHeight="1">
      <c r="A17" s="182" t="s">
        <v>19</v>
      </c>
      <c r="B17" s="161" t="s">
        <v>41</v>
      </c>
      <c r="C17" s="162"/>
      <c r="D17" s="162"/>
      <c r="E17" s="163"/>
      <c r="F17" s="303" t="s">
        <v>149</v>
      </c>
      <c r="G17" s="304"/>
      <c r="H17" s="304"/>
      <c r="I17" s="305"/>
      <c r="J17" s="182" t="s">
        <v>19</v>
      </c>
      <c r="K17" s="161" t="s">
        <v>41</v>
      </c>
      <c r="L17" s="162"/>
      <c r="M17" s="162"/>
      <c r="N17" s="163"/>
      <c r="O17" s="303" t="s">
        <v>159</v>
      </c>
      <c r="P17" s="304"/>
      <c r="Q17" s="304"/>
      <c r="R17" s="305"/>
      <c r="S17" s="182" t="s">
        <v>19</v>
      </c>
      <c r="T17" s="161" t="s">
        <v>41</v>
      </c>
      <c r="U17" s="162"/>
      <c r="V17" s="162"/>
      <c r="W17" s="163"/>
      <c r="X17" s="303" t="s">
        <v>159</v>
      </c>
      <c r="Y17" s="304"/>
      <c r="Z17" s="304"/>
      <c r="AA17" s="305"/>
      <c r="AB17" s="182" t="s">
        <v>19</v>
      </c>
      <c r="AC17" s="161" t="s">
        <v>41</v>
      </c>
      <c r="AD17" s="162"/>
      <c r="AE17" s="162"/>
      <c r="AF17" s="163"/>
      <c r="AG17" s="303" t="s">
        <v>149</v>
      </c>
      <c r="AH17" s="304"/>
      <c r="AI17" s="304"/>
      <c r="AJ17" s="305"/>
      <c r="AK17" s="182" t="s">
        <v>19</v>
      </c>
      <c r="AL17" s="161" t="s">
        <v>41</v>
      </c>
      <c r="AM17" s="162"/>
      <c r="AN17" s="162"/>
      <c r="AO17" s="163"/>
      <c r="AP17" s="303" t="s">
        <v>149</v>
      </c>
      <c r="AQ17" s="304"/>
      <c r="AR17" s="304"/>
      <c r="AS17" s="305"/>
      <c r="AT17" s="182" t="s">
        <v>19</v>
      </c>
      <c r="AU17" s="161" t="s">
        <v>41</v>
      </c>
      <c r="AV17" s="162"/>
      <c r="AW17" s="162"/>
      <c r="AX17" s="163"/>
      <c r="AY17" s="303" t="s">
        <v>178</v>
      </c>
      <c r="AZ17" s="304"/>
      <c r="BA17" s="304"/>
      <c r="BB17" s="305"/>
      <c r="BC17" s="182" t="s">
        <v>19</v>
      </c>
      <c r="BD17" s="161" t="s">
        <v>41</v>
      </c>
      <c r="BE17" s="162"/>
      <c r="BF17" s="162"/>
      <c r="BG17" s="163"/>
      <c r="BH17" s="303" t="s">
        <v>180</v>
      </c>
      <c r="BI17" s="304"/>
      <c r="BJ17" s="304"/>
      <c r="BK17" s="305"/>
      <c r="BL17" s="182" t="s">
        <v>19</v>
      </c>
      <c r="BM17" s="161" t="s">
        <v>41</v>
      </c>
      <c r="BN17" s="162"/>
      <c r="BO17" s="162"/>
      <c r="BP17" s="163"/>
      <c r="BQ17" s="303" t="s">
        <v>185</v>
      </c>
      <c r="BR17" s="304"/>
      <c r="BS17" s="304"/>
      <c r="BT17" s="305"/>
      <c r="BU17" s="182" t="s">
        <v>19</v>
      </c>
      <c r="BV17" s="161" t="s">
        <v>41</v>
      </c>
      <c r="BW17" s="162"/>
      <c r="BX17" s="162"/>
      <c r="BY17" s="163"/>
      <c r="BZ17" s="303" t="s">
        <v>185</v>
      </c>
      <c r="CA17" s="304"/>
      <c r="CB17" s="304"/>
      <c r="CC17" s="305"/>
    </row>
    <row r="18" spans="1:81" ht="24.75" customHeight="1">
      <c r="A18" s="182" t="s">
        <v>20</v>
      </c>
      <c r="B18" s="164" t="s">
        <v>115</v>
      </c>
      <c r="C18" s="164"/>
      <c r="D18" s="164"/>
      <c r="E18" s="164"/>
      <c r="F18" s="303"/>
      <c r="G18" s="304"/>
      <c r="H18" s="304"/>
      <c r="I18" s="305"/>
      <c r="J18" s="182" t="s">
        <v>20</v>
      </c>
      <c r="K18" s="164" t="s">
        <v>115</v>
      </c>
      <c r="L18" s="164"/>
      <c r="M18" s="164"/>
      <c r="N18" s="164"/>
      <c r="O18" s="303" t="s">
        <v>160</v>
      </c>
      <c r="P18" s="304"/>
      <c r="Q18" s="304"/>
      <c r="R18" s="305"/>
      <c r="S18" s="182" t="s">
        <v>20</v>
      </c>
      <c r="T18" s="164" t="s">
        <v>115</v>
      </c>
      <c r="U18" s="164"/>
      <c r="V18" s="164"/>
      <c r="W18" s="164"/>
      <c r="X18" s="303" t="s">
        <v>166</v>
      </c>
      <c r="Y18" s="304"/>
      <c r="Z18" s="304"/>
      <c r="AA18" s="305"/>
      <c r="AB18" s="182" t="s">
        <v>20</v>
      </c>
      <c r="AC18" s="164" t="s">
        <v>115</v>
      </c>
      <c r="AD18" s="164"/>
      <c r="AE18" s="164"/>
      <c r="AF18" s="164"/>
      <c r="AG18" s="303" t="s">
        <v>166</v>
      </c>
      <c r="AH18" s="304"/>
      <c r="AI18" s="304"/>
      <c r="AJ18" s="305"/>
      <c r="AK18" s="182" t="s">
        <v>20</v>
      </c>
      <c r="AL18" s="164" t="s">
        <v>115</v>
      </c>
      <c r="AM18" s="164"/>
      <c r="AN18" s="164"/>
      <c r="AO18" s="164"/>
      <c r="AP18" s="303"/>
      <c r="AQ18" s="304"/>
      <c r="AR18" s="304"/>
      <c r="AS18" s="305"/>
      <c r="AT18" s="182" t="s">
        <v>20</v>
      </c>
      <c r="AU18" s="164" t="s">
        <v>115</v>
      </c>
      <c r="AV18" s="164"/>
      <c r="AW18" s="164"/>
      <c r="AX18" s="164"/>
      <c r="AY18" s="303" t="s">
        <v>179</v>
      </c>
      <c r="AZ18" s="304"/>
      <c r="BA18" s="304"/>
      <c r="BB18" s="305"/>
      <c r="BC18" s="182" t="s">
        <v>20</v>
      </c>
      <c r="BD18" s="164" t="s">
        <v>115</v>
      </c>
      <c r="BE18" s="164"/>
      <c r="BF18" s="164"/>
      <c r="BG18" s="164"/>
      <c r="BH18" s="303" t="s">
        <v>179</v>
      </c>
      <c r="BI18" s="304"/>
      <c r="BJ18" s="304"/>
      <c r="BK18" s="305"/>
      <c r="BL18" s="182" t="s">
        <v>20</v>
      </c>
      <c r="BM18" s="164" t="s">
        <v>115</v>
      </c>
      <c r="BN18" s="164"/>
      <c r="BO18" s="164"/>
      <c r="BP18" s="164"/>
      <c r="BQ18" s="303" t="s">
        <v>186</v>
      </c>
      <c r="BR18" s="304"/>
      <c r="BS18" s="304"/>
      <c r="BT18" s="305"/>
      <c r="BU18" s="182" t="s">
        <v>20</v>
      </c>
      <c r="BV18" s="164" t="s">
        <v>115</v>
      </c>
      <c r="BW18" s="164"/>
      <c r="BX18" s="164"/>
      <c r="BY18" s="164"/>
      <c r="BZ18" s="303" t="s">
        <v>191</v>
      </c>
      <c r="CA18" s="304"/>
      <c r="CB18" s="304"/>
      <c r="CC18" s="305"/>
    </row>
    <row r="19" spans="1:81" ht="24.75" customHeight="1">
      <c r="A19" s="182" t="s">
        <v>21</v>
      </c>
      <c r="B19" s="161" t="s">
        <v>42</v>
      </c>
      <c r="C19" s="162"/>
      <c r="D19" s="162"/>
      <c r="E19" s="163"/>
      <c r="F19" s="303" t="s">
        <v>150</v>
      </c>
      <c r="G19" s="304"/>
      <c r="H19" s="304"/>
      <c r="I19" s="305"/>
      <c r="J19" s="182" t="s">
        <v>21</v>
      </c>
      <c r="K19" s="161" t="s">
        <v>42</v>
      </c>
      <c r="L19" s="162"/>
      <c r="M19" s="162"/>
      <c r="N19" s="163"/>
      <c r="O19" s="303" t="s">
        <v>156</v>
      </c>
      <c r="P19" s="304"/>
      <c r="Q19" s="304"/>
      <c r="R19" s="305"/>
      <c r="S19" s="182" t="s">
        <v>21</v>
      </c>
      <c r="T19" s="161" t="s">
        <v>42</v>
      </c>
      <c r="U19" s="162"/>
      <c r="V19" s="162"/>
      <c r="W19" s="163"/>
      <c r="X19" s="303" t="s">
        <v>156</v>
      </c>
      <c r="Y19" s="304"/>
      <c r="Z19" s="304"/>
      <c r="AA19" s="305"/>
      <c r="AB19" s="182" t="s">
        <v>21</v>
      </c>
      <c r="AC19" s="161" t="s">
        <v>42</v>
      </c>
      <c r="AD19" s="162"/>
      <c r="AE19" s="162"/>
      <c r="AF19" s="163"/>
      <c r="AG19" s="303" t="s">
        <v>156</v>
      </c>
      <c r="AH19" s="304"/>
      <c r="AI19" s="304"/>
      <c r="AJ19" s="305"/>
      <c r="AK19" s="182" t="s">
        <v>21</v>
      </c>
      <c r="AL19" s="161" t="s">
        <v>42</v>
      </c>
      <c r="AM19" s="162"/>
      <c r="AN19" s="162"/>
      <c r="AO19" s="163"/>
      <c r="AP19" s="303" t="s">
        <v>173</v>
      </c>
      <c r="AQ19" s="304"/>
      <c r="AR19" s="304"/>
      <c r="AS19" s="305"/>
      <c r="AT19" s="182" t="s">
        <v>21</v>
      </c>
      <c r="AU19" s="161" t="s">
        <v>42</v>
      </c>
      <c r="AV19" s="162"/>
      <c r="AW19" s="162"/>
      <c r="AX19" s="163"/>
      <c r="AY19" s="303" t="s">
        <v>156</v>
      </c>
      <c r="AZ19" s="304"/>
      <c r="BA19" s="304"/>
      <c r="BB19" s="305"/>
      <c r="BC19" s="182" t="s">
        <v>21</v>
      </c>
      <c r="BD19" s="161" t="s">
        <v>42</v>
      </c>
      <c r="BE19" s="162"/>
      <c r="BF19" s="162"/>
      <c r="BG19" s="163"/>
      <c r="BH19" s="303" t="s">
        <v>156</v>
      </c>
      <c r="BI19" s="304"/>
      <c r="BJ19" s="304"/>
      <c r="BK19" s="305"/>
      <c r="BL19" s="182" t="s">
        <v>21</v>
      </c>
      <c r="BM19" s="161" t="s">
        <v>42</v>
      </c>
      <c r="BN19" s="162"/>
      <c r="BO19" s="162"/>
      <c r="BP19" s="163"/>
      <c r="BQ19" s="303" t="s">
        <v>187</v>
      </c>
      <c r="BR19" s="304"/>
      <c r="BS19" s="304"/>
      <c r="BT19" s="305"/>
      <c r="BU19" s="182" t="s">
        <v>21</v>
      </c>
      <c r="BV19" s="161" t="s">
        <v>42</v>
      </c>
      <c r="BW19" s="162"/>
      <c r="BX19" s="162"/>
      <c r="BY19" s="163"/>
      <c r="BZ19" s="303" t="s">
        <v>156</v>
      </c>
      <c r="CA19" s="304"/>
      <c r="CB19" s="304"/>
      <c r="CC19" s="305"/>
    </row>
    <row r="20" spans="1:81" ht="24.75" customHeight="1">
      <c r="A20" s="182" t="s">
        <v>22</v>
      </c>
      <c r="B20" s="164" t="s">
        <v>43</v>
      </c>
      <c r="C20" s="164"/>
      <c r="D20" s="164"/>
      <c r="E20" s="164"/>
      <c r="F20" s="303"/>
      <c r="G20" s="304"/>
      <c r="H20" s="304"/>
      <c r="I20" s="305"/>
      <c r="J20" s="182" t="s">
        <v>22</v>
      </c>
      <c r="K20" s="164" t="s">
        <v>43</v>
      </c>
      <c r="L20" s="164"/>
      <c r="M20" s="164"/>
      <c r="N20" s="164"/>
      <c r="O20" s="303" t="s">
        <v>157</v>
      </c>
      <c r="P20" s="304"/>
      <c r="Q20" s="304"/>
      <c r="R20" s="305"/>
      <c r="S20" s="182" t="s">
        <v>22</v>
      </c>
      <c r="T20" s="164" t="s">
        <v>43</v>
      </c>
      <c r="U20" s="164"/>
      <c r="V20" s="164"/>
      <c r="W20" s="164"/>
      <c r="X20" s="303" t="s">
        <v>167</v>
      </c>
      <c r="Y20" s="304"/>
      <c r="Z20" s="304"/>
      <c r="AA20" s="305"/>
      <c r="AB20" s="182" t="s">
        <v>22</v>
      </c>
      <c r="AC20" s="164" t="s">
        <v>43</v>
      </c>
      <c r="AD20" s="164"/>
      <c r="AE20" s="164"/>
      <c r="AF20" s="164"/>
      <c r="AG20" s="303" t="s">
        <v>167</v>
      </c>
      <c r="AH20" s="304"/>
      <c r="AI20" s="304"/>
      <c r="AJ20" s="305"/>
      <c r="AK20" s="182" t="s">
        <v>22</v>
      </c>
      <c r="AL20" s="164" t="s">
        <v>43</v>
      </c>
      <c r="AM20" s="164"/>
      <c r="AN20" s="164"/>
      <c r="AO20" s="164"/>
      <c r="AP20" s="303"/>
      <c r="AQ20" s="304"/>
      <c r="AR20" s="304"/>
      <c r="AS20" s="305"/>
      <c r="AT20" s="182" t="s">
        <v>22</v>
      </c>
      <c r="AU20" s="164" t="s">
        <v>43</v>
      </c>
      <c r="AV20" s="164"/>
      <c r="AW20" s="164"/>
      <c r="AX20" s="164"/>
      <c r="AY20" s="303" t="s">
        <v>157</v>
      </c>
      <c r="AZ20" s="304"/>
      <c r="BA20" s="304"/>
      <c r="BB20" s="305"/>
      <c r="BC20" s="182" t="s">
        <v>22</v>
      </c>
      <c r="BD20" s="164" t="s">
        <v>43</v>
      </c>
      <c r="BE20" s="164"/>
      <c r="BF20" s="164"/>
      <c r="BG20" s="164"/>
      <c r="BH20" s="303" t="s">
        <v>167</v>
      </c>
      <c r="BI20" s="304"/>
      <c r="BJ20" s="304"/>
      <c r="BK20" s="305"/>
      <c r="BL20" s="182" t="s">
        <v>22</v>
      </c>
      <c r="BM20" s="164" t="s">
        <v>43</v>
      </c>
      <c r="BN20" s="164"/>
      <c r="BO20" s="164"/>
      <c r="BP20" s="164"/>
      <c r="BQ20" s="303" t="s">
        <v>157</v>
      </c>
      <c r="BR20" s="304"/>
      <c r="BS20" s="304"/>
      <c r="BT20" s="305"/>
      <c r="BU20" s="182" t="s">
        <v>22</v>
      </c>
      <c r="BV20" s="164" t="s">
        <v>43</v>
      </c>
      <c r="BW20" s="164"/>
      <c r="BX20" s="164"/>
      <c r="BY20" s="164"/>
      <c r="BZ20" s="303" t="s">
        <v>157</v>
      </c>
      <c r="CA20" s="304"/>
      <c r="CB20" s="304"/>
      <c r="CC20" s="305"/>
    </row>
    <row r="21" spans="1:81" ht="24.75" customHeight="1">
      <c r="A21" s="182" t="s">
        <v>23</v>
      </c>
      <c r="B21" s="161" t="s">
        <v>120</v>
      </c>
      <c r="C21" s="162"/>
      <c r="D21" s="162"/>
      <c r="E21" s="163"/>
      <c r="F21" s="303"/>
      <c r="G21" s="304"/>
      <c r="H21" s="304"/>
      <c r="I21" s="305"/>
      <c r="J21" s="182" t="s">
        <v>23</v>
      </c>
      <c r="K21" s="161" t="s">
        <v>120</v>
      </c>
      <c r="L21" s="162"/>
      <c r="M21" s="162"/>
      <c r="N21" s="163"/>
      <c r="O21" s="303"/>
      <c r="P21" s="304"/>
      <c r="Q21" s="304"/>
      <c r="R21" s="305"/>
      <c r="S21" s="182" t="s">
        <v>23</v>
      </c>
      <c r="T21" s="161" t="s">
        <v>120</v>
      </c>
      <c r="U21" s="162"/>
      <c r="V21" s="162"/>
      <c r="W21" s="163"/>
      <c r="X21" s="303"/>
      <c r="Y21" s="304"/>
      <c r="Z21" s="304"/>
      <c r="AA21" s="305"/>
      <c r="AB21" s="182" t="s">
        <v>23</v>
      </c>
      <c r="AC21" s="161" t="s">
        <v>120</v>
      </c>
      <c r="AD21" s="162"/>
      <c r="AE21" s="162"/>
      <c r="AF21" s="163"/>
      <c r="AG21" s="303"/>
      <c r="AH21" s="304"/>
      <c r="AI21" s="304"/>
      <c r="AJ21" s="305"/>
      <c r="AK21" s="182" t="s">
        <v>23</v>
      </c>
      <c r="AL21" s="161" t="s">
        <v>120</v>
      </c>
      <c r="AM21" s="162"/>
      <c r="AN21" s="162"/>
      <c r="AO21" s="163"/>
      <c r="AP21" s="303"/>
      <c r="AQ21" s="304"/>
      <c r="AR21" s="304"/>
      <c r="AS21" s="305"/>
      <c r="AT21" s="182" t="s">
        <v>23</v>
      </c>
      <c r="AU21" s="161" t="s">
        <v>120</v>
      </c>
      <c r="AV21" s="162"/>
      <c r="AW21" s="162"/>
      <c r="AX21" s="163"/>
      <c r="AY21" s="303"/>
      <c r="AZ21" s="304"/>
      <c r="BA21" s="304"/>
      <c r="BB21" s="305"/>
      <c r="BC21" s="182" t="s">
        <v>23</v>
      </c>
      <c r="BD21" s="161" t="s">
        <v>120</v>
      </c>
      <c r="BE21" s="162"/>
      <c r="BF21" s="162"/>
      <c r="BG21" s="163"/>
      <c r="BH21" s="303"/>
      <c r="BI21" s="304"/>
      <c r="BJ21" s="304"/>
      <c r="BK21" s="305"/>
      <c r="BL21" s="182" t="s">
        <v>23</v>
      </c>
      <c r="BM21" s="161" t="s">
        <v>120</v>
      </c>
      <c r="BN21" s="162"/>
      <c r="BO21" s="162"/>
      <c r="BP21" s="163"/>
      <c r="BQ21" s="303"/>
      <c r="BR21" s="304"/>
      <c r="BS21" s="304"/>
      <c r="BT21" s="305"/>
      <c r="BU21" s="182" t="s">
        <v>23</v>
      </c>
      <c r="BV21" s="161" t="s">
        <v>120</v>
      </c>
      <c r="BW21" s="162"/>
      <c r="BX21" s="162"/>
      <c r="BY21" s="163"/>
      <c r="BZ21" s="303" t="s">
        <v>192</v>
      </c>
      <c r="CA21" s="304"/>
      <c r="CB21" s="304"/>
      <c r="CC21" s="305"/>
    </row>
    <row r="22" spans="1:81" ht="24.75" customHeight="1">
      <c r="A22" s="183" t="s">
        <v>24</v>
      </c>
      <c r="B22" s="164" t="s">
        <v>119</v>
      </c>
      <c r="C22" s="164"/>
      <c r="D22" s="164"/>
      <c r="E22" s="164"/>
      <c r="F22" s="303" t="s">
        <v>151</v>
      </c>
      <c r="G22" s="304"/>
      <c r="H22" s="304"/>
      <c r="I22" s="305"/>
      <c r="J22" s="183" t="s">
        <v>24</v>
      </c>
      <c r="K22" s="164" t="s">
        <v>119</v>
      </c>
      <c r="L22" s="164"/>
      <c r="M22" s="164"/>
      <c r="N22" s="164"/>
      <c r="O22" s="303" t="s">
        <v>151</v>
      </c>
      <c r="P22" s="304"/>
      <c r="Q22" s="304"/>
      <c r="R22" s="305"/>
      <c r="S22" s="183" t="s">
        <v>24</v>
      </c>
      <c r="T22" s="164" t="s">
        <v>119</v>
      </c>
      <c r="U22" s="164"/>
      <c r="V22" s="164"/>
      <c r="W22" s="164"/>
      <c r="X22" s="303" t="s">
        <v>168</v>
      </c>
      <c r="Y22" s="304"/>
      <c r="Z22" s="304"/>
      <c r="AA22" s="305"/>
      <c r="AB22" s="183" t="s">
        <v>24</v>
      </c>
      <c r="AC22" s="164" t="s">
        <v>119</v>
      </c>
      <c r="AD22" s="164"/>
      <c r="AE22" s="164"/>
      <c r="AF22" s="164"/>
      <c r="AG22" s="303" t="s">
        <v>168</v>
      </c>
      <c r="AH22" s="304"/>
      <c r="AI22" s="304"/>
      <c r="AJ22" s="305"/>
      <c r="AK22" s="183" t="s">
        <v>24</v>
      </c>
      <c r="AL22" s="164" t="s">
        <v>119</v>
      </c>
      <c r="AM22" s="164"/>
      <c r="AN22" s="164"/>
      <c r="AO22" s="164"/>
      <c r="AP22" s="303" t="s">
        <v>168</v>
      </c>
      <c r="AQ22" s="304"/>
      <c r="AR22" s="304"/>
      <c r="AS22" s="305"/>
      <c r="AT22" s="183" t="s">
        <v>24</v>
      </c>
      <c r="AU22" s="164" t="s">
        <v>119</v>
      </c>
      <c r="AV22" s="164"/>
      <c r="AW22" s="164"/>
      <c r="AX22" s="164"/>
      <c r="AY22" s="303" t="s">
        <v>151</v>
      </c>
      <c r="AZ22" s="304"/>
      <c r="BA22" s="304"/>
      <c r="BB22" s="305"/>
      <c r="BC22" s="183" t="s">
        <v>24</v>
      </c>
      <c r="BD22" s="164" t="s">
        <v>119</v>
      </c>
      <c r="BE22" s="164"/>
      <c r="BF22" s="164"/>
      <c r="BG22" s="164"/>
      <c r="BH22" s="303" t="s">
        <v>168</v>
      </c>
      <c r="BI22" s="304"/>
      <c r="BJ22" s="304"/>
      <c r="BK22" s="305"/>
      <c r="BL22" s="183" t="s">
        <v>24</v>
      </c>
      <c r="BM22" s="164" t="s">
        <v>119</v>
      </c>
      <c r="BN22" s="164"/>
      <c r="BO22" s="164"/>
      <c r="BP22" s="164"/>
      <c r="BQ22" s="303" t="s">
        <v>168</v>
      </c>
      <c r="BR22" s="304"/>
      <c r="BS22" s="304"/>
      <c r="BT22" s="305"/>
      <c r="BU22" s="183" t="s">
        <v>24</v>
      </c>
      <c r="BV22" s="164" t="s">
        <v>119</v>
      </c>
      <c r="BW22" s="164"/>
      <c r="BX22" s="164"/>
      <c r="BY22" s="164"/>
      <c r="BZ22" s="303" t="s">
        <v>151</v>
      </c>
      <c r="CA22" s="304"/>
      <c r="CB22" s="304"/>
      <c r="CC22" s="305"/>
    </row>
    <row r="23" spans="1:81" ht="24.75" customHeight="1">
      <c r="A23" s="184" t="s">
        <v>25</v>
      </c>
      <c r="B23" s="306" t="s">
        <v>44</v>
      </c>
      <c r="C23" s="307"/>
      <c r="D23" s="307"/>
      <c r="E23" s="308"/>
      <c r="F23" s="312"/>
      <c r="G23" s="313"/>
      <c r="H23" s="313"/>
      <c r="I23" s="314"/>
      <c r="J23" s="184" t="s">
        <v>25</v>
      </c>
      <c r="K23" s="306" t="s">
        <v>44</v>
      </c>
      <c r="L23" s="307"/>
      <c r="M23" s="307"/>
      <c r="N23" s="308"/>
      <c r="O23" s="312"/>
      <c r="P23" s="313"/>
      <c r="Q23" s="313"/>
      <c r="R23" s="314"/>
      <c r="S23" s="184" t="s">
        <v>25</v>
      </c>
      <c r="T23" s="306" t="s">
        <v>44</v>
      </c>
      <c r="U23" s="307"/>
      <c r="V23" s="307"/>
      <c r="W23" s="308"/>
      <c r="X23" s="312"/>
      <c r="Y23" s="313"/>
      <c r="Z23" s="313"/>
      <c r="AA23" s="314"/>
      <c r="AB23" s="184" t="s">
        <v>25</v>
      </c>
      <c r="AC23" s="306" t="s">
        <v>44</v>
      </c>
      <c r="AD23" s="307"/>
      <c r="AE23" s="307"/>
      <c r="AF23" s="308"/>
      <c r="AG23" s="312"/>
      <c r="AH23" s="313"/>
      <c r="AI23" s="313"/>
      <c r="AJ23" s="314"/>
      <c r="AK23" s="184" t="s">
        <v>25</v>
      </c>
      <c r="AL23" s="306" t="s">
        <v>44</v>
      </c>
      <c r="AM23" s="307"/>
      <c r="AN23" s="307"/>
      <c r="AO23" s="308"/>
      <c r="AP23" s="312"/>
      <c r="AQ23" s="313"/>
      <c r="AR23" s="313"/>
      <c r="AS23" s="314"/>
      <c r="AT23" s="184" t="s">
        <v>25</v>
      </c>
      <c r="AU23" s="306" t="s">
        <v>44</v>
      </c>
      <c r="AV23" s="307"/>
      <c r="AW23" s="307"/>
      <c r="AX23" s="308"/>
      <c r="AY23" s="312"/>
      <c r="AZ23" s="313"/>
      <c r="BA23" s="313"/>
      <c r="BB23" s="314"/>
      <c r="BC23" s="184" t="s">
        <v>25</v>
      </c>
      <c r="BD23" s="306" t="s">
        <v>44</v>
      </c>
      <c r="BE23" s="307"/>
      <c r="BF23" s="307"/>
      <c r="BG23" s="308"/>
      <c r="BH23" s="312"/>
      <c r="BI23" s="313"/>
      <c r="BJ23" s="313"/>
      <c r="BK23" s="314"/>
      <c r="BL23" s="184" t="s">
        <v>25</v>
      </c>
      <c r="BM23" s="306" t="s">
        <v>44</v>
      </c>
      <c r="BN23" s="307"/>
      <c r="BO23" s="307"/>
      <c r="BP23" s="308"/>
      <c r="BQ23" s="312"/>
      <c r="BR23" s="313"/>
      <c r="BS23" s="313"/>
      <c r="BT23" s="314"/>
      <c r="BU23" s="184" t="s">
        <v>25</v>
      </c>
      <c r="BV23" s="306" t="s">
        <v>44</v>
      </c>
      <c r="BW23" s="307"/>
      <c r="BX23" s="307"/>
      <c r="BY23" s="308"/>
      <c r="BZ23" s="312"/>
      <c r="CA23" s="313"/>
      <c r="CB23" s="313"/>
      <c r="CC23" s="314"/>
    </row>
    <row r="24" spans="1:81" ht="12.75">
      <c r="A24" s="185"/>
      <c r="B24" s="309"/>
      <c r="C24" s="310"/>
      <c r="D24" s="310"/>
      <c r="E24" s="311"/>
      <c r="F24" s="309"/>
      <c r="G24" s="310"/>
      <c r="H24" s="310"/>
      <c r="I24" s="311"/>
      <c r="J24" s="185"/>
      <c r="K24" s="309"/>
      <c r="L24" s="310"/>
      <c r="M24" s="310"/>
      <c r="N24" s="311"/>
      <c r="O24" s="309"/>
      <c r="P24" s="310"/>
      <c r="Q24" s="310"/>
      <c r="R24" s="311"/>
      <c r="S24" s="185"/>
      <c r="T24" s="309"/>
      <c r="U24" s="310"/>
      <c r="V24" s="310"/>
      <c r="W24" s="311"/>
      <c r="X24" s="309"/>
      <c r="Y24" s="310"/>
      <c r="Z24" s="310"/>
      <c r="AA24" s="311"/>
      <c r="AB24" s="185"/>
      <c r="AC24" s="309"/>
      <c r="AD24" s="310"/>
      <c r="AE24" s="310"/>
      <c r="AF24" s="311"/>
      <c r="AG24" s="309"/>
      <c r="AH24" s="310"/>
      <c r="AI24" s="310"/>
      <c r="AJ24" s="311"/>
      <c r="AK24" s="185"/>
      <c r="AL24" s="309"/>
      <c r="AM24" s="310"/>
      <c r="AN24" s="310"/>
      <c r="AO24" s="311"/>
      <c r="AP24" s="309"/>
      <c r="AQ24" s="310"/>
      <c r="AR24" s="310"/>
      <c r="AS24" s="311"/>
      <c r="AT24" s="185"/>
      <c r="AU24" s="309"/>
      <c r="AV24" s="310"/>
      <c r="AW24" s="310"/>
      <c r="AX24" s="311"/>
      <c r="AY24" s="309"/>
      <c r="AZ24" s="310"/>
      <c r="BA24" s="310"/>
      <c r="BB24" s="311"/>
      <c r="BC24" s="185"/>
      <c r="BD24" s="309"/>
      <c r="BE24" s="310"/>
      <c r="BF24" s="310"/>
      <c r="BG24" s="311"/>
      <c r="BH24" s="309"/>
      <c r="BI24" s="310"/>
      <c r="BJ24" s="310"/>
      <c r="BK24" s="311"/>
      <c r="BL24" s="185"/>
      <c r="BM24" s="309"/>
      <c r="BN24" s="310"/>
      <c r="BO24" s="310"/>
      <c r="BP24" s="311"/>
      <c r="BQ24" s="309"/>
      <c r="BR24" s="310"/>
      <c r="BS24" s="310"/>
      <c r="BT24" s="311"/>
      <c r="BU24" s="185"/>
      <c r="BV24" s="309"/>
      <c r="BW24" s="310"/>
      <c r="BX24" s="310"/>
      <c r="BY24" s="311"/>
      <c r="BZ24" s="309"/>
      <c r="CA24" s="310"/>
      <c r="CB24" s="310"/>
      <c r="CC24" s="311"/>
    </row>
    <row r="25" spans="1:81" ht="12.75">
      <c r="A25" s="165"/>
      <c r="B25" s="165"/>
      <c r="C25" s="165"/>
      <c r="D25" s="165"/>
      <c r="E25" s="165"/>
      <c r="F25" s="186"/>
      <c r="G25" s="187"/>
      <c r="H25" s="187"/>
      <c r="I25" s="187"/>
      <c r="J25" s="165"/>
      <c r="K25" s="165"/>
      <c r="L25" s="165"/>
      <c r="M25" s="165"/>
      <c r="N25" s="165"/>
      <c r="O25" s="186"/>
      <c r="P25" s="187"/>
      <c r="Q25" s="187"/>
      <c r="R25" s="187"/>
      <c r="S25" s="165"/>
      <c r="T25" s="165"/>
      <c r="U25" s="165"/>
      <c r="V25" s="165"/>
      <c r="W25" s="165"/>
      <c r="X25" s="186"/>
      <c r="Y25" s="187"/>
      <c r="Z25" s="187"/>
      <c r="AA25" s="187"/>
      <c r="AB25" s="165"/>
      <c r="AC25" s="165"/>
      <c r="AD25" s="165"/>
      <c r="AE25" s="165"/>
      <c r="AF25" s="165"/>
      <c r="AG25" s="186"/>
      <c r="AH25" s="187"/>
      <c r="AI25" s="187"/>
      <c r="AJ25" s="187"/>
      <c r="AK25" s="165"/>
      <c r="AL25" s="165"/>
      <c r="AM25" s="165"/>
      <c r="AN25" s="165"/>
      <c r="AO25" s="165"/>
      <c r="AP25" s="186"/>
      <c r="AQ25" s="187"/>
      <c r="AR25" s="187"/>
      <c r="AS25" s="187"/>
      <c r="AT25" s="165"/>
      <c r="AU25" s="165"/>
      <c r="AV25" s="165"/>
      <c r="AW25" s="165"/>
      <c r="AX25" s="165"/>
      <c r="AY25" s="186"/>
      <c r="AZ25" s="187"/>
      <c r="BA25" s="187"/>
      <c r="BB25" s="187"/>
      <c r="BC25" s="165"/>
      <c r="BD25" s="165"/>
      <c r="BE25" s="165"/>
      <c r="BF25" s="165"/>
      <c r="BG25" s="165"/>
      <c r="BH25" s="186"/>
      <c r="BI25" s="187"/>
      <c r="BJ25" s="187"/>
      <c r="BK25" s="187"/>
      <c r="BL25" s="165"/>
      <c r="BM25" s="165"/>
      <c r="BN25" s="165"/>
      <c r="BO25" s="165"/>
      <c r="BP25" s="165"/>
      <c r="BQ25" s="186"/>
      <c r="BR25" s="187"/>
      <c r="BS25" s="187"/>
      <c r="BT25" s="187"/>
      <c r="BU25" s="165"/>
      <c r="BV25" s="165"/>
      <c r="BW25" s="165"/>
      <c r="BX25" s="165"/>
      <c r="BY25" s="165"/>
      <c r="BZ25" s="186"/>
      <c r="CA25" s="187"/>
      <c r="CB25" s="187"/>
      <c r="CC25" s="187"/>
    </row>
    <row r="26" spans="1:10" ht="12.75">
      <c r="A26" s="168"/>
      <c r="B26" s="168"/>
      <c r="C26" s="168"/>
      <c r="D26" s="168"/>
      <c r="E26" s="168"/>
      <c r="F26" s="174"/>
      <c r="G26" s="180"/>
      <c r="H26" s="180"/>
      <c r="I26" s="180"/>
      <c r="J26" s="103"/>
    </row>
    <row r="27" spans="1:9" ht="12.75">
      <c r="A27" s="168"/>
      <c r="B27" s="168"/>
      <c r="C27" s="168"/>
      <c r="D27" s="168"/>
      <c r="E27" s="168"/>
      <c r="F27" s="168"/>
      <c r="G27" s="168"/>
      <c r="H27" s="168"/>
      <c r="I27" s="168"/>
    </row>
    <row r="28" spans="1:9" ht="12.75">
      <c r="A28" s="168"/>
      <c r="B28" s="168"/>
      <c r="C28" s="168"/>
      <c r="D28" s="168"/>
      <c r="E28" s="168"/>
      <c r="F28" s="168"/>
      <c r="G28" s="168"/>
      <c r="H28" s="168"/>
      <c r="I28" s="168"/>
    </row>
    <row r="29" spans="1:9" ht="12.75">
      <c r="A29" s="168"/>
      <c r="B29" s="168"/>
      <c r="C29" s="168"/>
      <c r="D29" s="168"/>
      <c r="E29" s="168"/>
      <c r="F29" s="168"/>
      <c r="G29" s="168"/>
      <c r="H29" s="168"/>
      <c r="I29" s="168"/>
    </row>
    <row r="30" spans="1:9" ht="12.75">
      <c r="A30" s="168"/>
      <c r="B30" s="168"/>
      <c r="C30" s="168"/>
      <c r="D30" s="168"/>
      <c r="E30" s="168"/>
      <c r="F30" s="168"/>
      <c r="G30" s="168"/>
      <c r="H30" s="168"/>
      <c r="I30" s="168"/>
    </row>
    <row r="31" spans="1:9" ht="12.75">
      <c r="A31" s="168"/>
      <c r="B31" s="168"/>
      <c r="C31" s="168"/>
      <c r="D31" s="168"/>
      <c r="E31" s="168"/>
      <c r="F31" s="168"/>
      <c r="G31" s="168"/>
      <c r="H31" s="168"/>
      <c r="I31" s="168"/>
    </row>
    <row r="32" spans="1:9" ht="12.75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2.75">
      <c r="A33" s="168"/>
      <c r="B33" s="168"/>
      <c r="C33" s="168"/>
      <c r="D33" s="168"/>
      <c r="E33" s="168"/>
      <c r="F33" s="168"/>
      <c r="G33" s="168"/>
      <c r="H33" s="168"/>
      <c r="I33" s="168"/>
    </row>
    <row r="34" spans="1:9" ht="12.75">
      <c r="A34" s="168"/>
      <c r="B34" s="168"/>
      <c r="C34" s="168"/>
      <c r="D34" s="168"/>
      <c r="E34" s="168"/>
      <c r="F34" s="168"/>
      <c r="G34" s="168"/>
      <c r="H34" s="168"/>
      <c r="I34" s="168"/>
    </row>
    <row r="35" spans="1:9" ht="12.75">
      <c r="A35" s="168"/>
      <c r="B35" s="168"/>
      <c r="C35" s="168"/>
      <c r="D35" s="168"/>
      <c r="E35" s="168"/>
      <c r="F35" s="168"/>
      <c r="G35" s="168"/>
      <c r="H35" s="168"/>
      <c r="I35" s="168"/>
    </row>
    <row r="36" spans="1:9" ht="12.75">
      <c r="A36" s="168"/>
      <c r="B36" s="168"/>
      <c r="C36" s="168"/>
      <c r="D36" s="168"/>
      <c r="E36" s="168"/>
      <c r="F36" s="168"/>
      <c r="G36" s="168"/>
      <c r="H36" s="168"/>
      <c r="I36" s="168"/>
    </row>
    <row r="37" spans="1:9" ht="12.75">
      <c r="A37" s="168"/>
      <c r="B37" s="168"/>
      <c r="C37" s="168"/>
      <c r="D37" s="168"/>
      <c r="E37" s="168"/>
      <c r="F37" s="168"/>
      <c r="G37" s="168"/>
      <c r="H37" s="168"/>
      <c r="I37" s="168"/>
    </row>
    <row r="38" spans="1:9" ht="12.75">
      <c r="A38" s="168"/>
      <c r="B38" s="168"/>
      <c r="C38" s="168"/>
      <c r="D38" s="168"/>
      <c r="E38" s="168"/>
      <c r="F38" s="168"/>
      <c r="G38" s="168"/>
      <c r="H38" s="168"/>
      <c r="I38" s="168"/>
    </row>
  </sheetData>
  <mergeCells count="153">
    <mergeCell ref="E4:I4"/>
    <mergeCell ref="F22:I22"/>
    <mergeCell ref="F23:I24"/>
    <mergeCell ref="F18:I18"/>
    <mergeCell ref="F19:I19"/>
    <mergeCell ref="F20:I20"/>
    <mergeCell ref="F21:I21"/>
    <mergeCell ref="B23:E24"/>
    <mergeCell ref="F9:I9"/>
    <mergeCell ref="F10:I10"/>
    <mergeCell ref="F15:I15"/>
    <mergeCell ref="F16:I16"/>
    <mergeCell ref="F17:I17"/>
    <mergeCell ref="F11:I11"/>
    <mergeCell ref="F12:I12"/>
    <mergeCell ref="F13:I13"/>
    <mergeCell ref="F14:I14"/>
    <mergeCell ref="N4:R4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  <mergeCell ref="O19:R19"/>
    <mergeCell ref="O20:R20"/>
    <mergeCell ref="O21:R21"/>
    <mergeCell ref="O22:R22"/>
    <mergeCell ref="K23:N24"/>
    <mergeCell ref="O23:R24"/>
    <mergeCell ref="W4:AA4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19:AA19"/>
    <mergeCell ref="X20:AA20"/>
    <mergeCell ref="X21:AA21"/>
    <mergeCell ref="X22:AA22"/>
    <mergeCell ref="T23:W24"/>
    <mergeCell ref="X23:AA24"/>
    <mergeCell ref="AF4:AJ4"/>
    <mergeCell ref="AG9:AJ9"/>
    <mergeCell ref="AG10:AJ10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C23:AF24"/>
    <mergeCell ref="AG23:AJ24"/>
    <mergeCell ref="AO4:AS4"/>
    <mergeCell ref="AP9:AS9"/>
    <mergeCell ref="AP10:AS10"/>
    <mergeCell ref="AP11:AS11"/>
    <mergeCell ref="AP12:AS12"/>
    <mergeCell ref="AP13:AS13"/>
    <mergeCell ref="AP14:AS14"/>
    <mergeCell ref="AP15:AS15"/>
    <mergeCell ref="AP16:AS16"/>
    <mergeCell ref="AP17:AS17"/>
    <mergeCell ref="AP18:AS18"/>
    <mergeCell ref="AP19:AS19"/>
    <mergeCell ref="AP20:AS20"/>
    <mergeCell ref="AP21:AS21"/>
    <mergeCell ref="AP22:AS22"/>
    <mergeCell ref="AL23:AO24"/>
    <mergeCell ref="AP23:AS24"/>
    <mergeCell ref="AX4:BB4"/>
    <mergeCell ref="AY9:BB9"/>
    <mergeCell ref="AY10:BB10"/>
    <mergeCell ref="AY11:BB11"/>
    <mergeCell ref="AY12:BB12"/>
    <mergeCell ref="AY13:BB13"/>
    <mergeCell ref="AY14:BB14"/>
    <mergeCell ref="AY15:BB15"/>
    <mergeCell ref="AY16:BB16"/>
    <mergeCell ref="AY17:BB17"/>
    <mergeCell ref="AY18:BB18"/>
    <mergeCell ref="AY19:BB19"/>
    <mergeCell ref="AY20:BB20"/>
    <mergeCell ref="AY21:BB21"/>
    <mergeCell ref="AY22:BB22"/>
    <mergeCell ref="AU23:AX24"/>
    <mergeCell ref="AY23:BB24"/>
    <mergeCell ref="BG4:BK4"/>
    <mergeCell ref="BH9:BK9"/>
    <mergeCell ref="BH10:BK10"/>
    <mergeCell ref="BH11:BK11"/>
    <mergeCell ref="BH12:BK12"/>
    <mergeCell ref="BH13:BK13"/>
    <mergeCell ref="BH14:BK14"/>
    <mergeCell ref="BH15:BK15"/>
    <mergeCell ref="BH16:BK16"/>
    <mergeCell ref="BH17:BK17"/>
    <mergeCell ref="BH18:BK18"/>
    <mergeCell ref="BH19:BK19"/>
    <mergeCell ref="BH20:BK20"/>
    <mergeCell ref="BH21:BK21"/>
    <mergeCell ref="BH22:BK22"/>
    <mergeCell ref="BD23:BG24"/>
    <mergeCell ref="BH23:BK24"/>
    <mergeCell ref="BP4:BT4"/>
    <mergeCell ref="BQ9:BT9"/>
    <mergeCell ref="BQ10:BT10"/>
    <mergeCell ref="BQ11:BT11"/>
    <mergeCell ref="BQ12:BT12"/>
    <mergeCell ref="BQ13:BT13"/>
    <mergeCell ref="BQ14:BT14"/>
    <mergeCell ref="BQ15:BT15"/>
    <mergeCell ref="BQ16:BT16"/>
    <mergeCell ref="BQ17:BT17"/>
    <mergeCell ref="BQ18:BT18"/>
    <mergeCell ref="BQ19:BT19"/>
    <mergeCell ref="BQ20:BT20"/>
    <mergeCell ref="BQ21:BT21"/>
    <mergeCell ref="BQ22:BT22"/>
    <mergeCell ref="BM23:BP24"/>
    <mergeCell ref="BQ23:BT24"/>
    <mergeCell ref="BY4:CC4"/>
    <mergeCell ref="BZ9:CC9"/>
    <mergeCell ref="BZ10:CC10"/>
    <mergeCell ref="BZ11:CC11"/>
    <mergeCell ref="BZ12:CC12"/>
    <mergeCell ref="BZ13:CC13"/>
    <mergeCell ref="BZ14:CC14"/>
    <mergeCell ref="BZ15:CC15"/>
    <mergeCell ref="BZ16:CC16"/>
    <mergeCell ref="BZ17:CC17"/>
    <mergeCell ref="BZ18:CC18"/>
    <mergeCell ref="BZ19:CC19"/>
    <mergeCell ref="BZ20:CC20"/>
    <mergeCell ref="BZ21:CC21"/>
    <mergeCell ref="BZ22:CC22"/>
    <mergeCell ref="BV23:BY24"/>
    <mergeCell ref="BZ23:CC24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Header>&amp;L&amp;"Arial Black,Regular"&amp;12TABELA 2: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09"/>
  <sheetViews>
    <sheetView workbookViewId="0" topLeftCell="D1">
      <selection activeCell="F3" sqref="F3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6.7109375" style="0" customWidth="1"/>
    <col min="4" max="4" width="6.7109375" style="105" customWidth="1"/>
    <col min="5" max="5" width="6.7109375" style="0" customWidth="1"/>
    <col min="6" max="6" width="6.7109375" style="105" customWidth="1"/>
    <col min="7" max="7" width="7.421875" style="0" customWidth="1"/>
    <col min="8" max="12" width="9.7109375" style="0" customWidth="1"/>
    <col min="13" max="13" width="5.7109375" style="290" customWidth="1"/>
    <col min="14" max="14" width="7.00390625" style="0" customWidth="1"/>
    <col min="15" max="15" width="6.140625" style="0" customWidth="1"/>
    <col min="16" max="16" width="7.28125" style="0" customWidth="1"/>
    <col min="17" max="17" width="7.00390625" style="0" customWidth="1"/>
    <col min="18" max="18" width="7.140625" style="0" customWidth="1"/>
    <col min="19" max="19" width="8.7109375" style="0" customWidth="1"/>
    <col min="20" max="20" width="10.28125" style="0" customWidth="1"/>
    <col min="21" max="21" width="9.140625" style="153" customWidth="1"/>
    <col min="22" max="22" width="12.140625" style="153" customWidth="1"/>
    <col min="23" max="23" width="12.8515625" style="153" customWidth="1"/>
    <col min="24" max="24" width="9.140625" style="153" customWidth="1"/>
  </cols>
  <sheetData>
    <row r="1" spans="1:24" s="2" customFormat="1" ht="19.5" customHeight="1">
      <c r="A1" s="194" t="s">
        <v>45</v>
      </c>
      <c r="B1" s="195"/>
      <c r="C1" s="195"/>
      <c r="D1" s="196"/>
      <c r="E1" s="195"/>
      <c r="F1" s="196"/>
      <c r="G1" s="195"/>
      <c r="H1" s="195"/>
      <c r="I1" s="195"/>
      <c r="J1" s="195"/>
      <c r="K1" s="195"/>
      <c r="L1" s="195"/>
      <c r="M1" s="276"/>
      <c r="N1" s="195"/>
      <c r="O1" s="195"/>
      <c r="P1" s="240"/>
      <c r="Q1" s="240"/>
      <c r="R1" s="240"/>
      <c r="S1" s="143"/>
      <c r="T1" s="143"/>
      <c r="U1" s="143"/>
      <c r="V1" s="143"/>
      <c r="W1" s="143"/>
      <c r="X1" s="143"/>
    </row>
    <row r="2" spans="1:24" s="1" customFormat="1" ht="19.5" customHeight="1">
      <c r="A2" s="167" t="s">
        <v>46</v>
      </c>
      <c r="B2" s="197"/>
      <c r="C2" s="197"/>
      <c r="D2" s="198"/>
      <c r="E2" s="197"/>
      <c r="F2" s="198"/>
      <c r="G2" s="197"/>
      <c r="H2" s="197"/>
      <c r="I2" s="197"/>
      <c r="J2" s="197"/>
      <c r="K2" s="197"/>
      <c r="L2" s="197"/>
      <c r="M2" s="277"/>
      <c r="N2" s="197"/>
      <c r="O2" s="197"/>
      <c r="P2" s="144"/>
      <c r="Q2" s="144"/>
      <c r="R2" s="144"/>
      <c r="S2" s="144"/>
      <c r="T2" s="144"/>
      <c r="U2" s="150">
        <f>SUM(U13:U22)</f>
        <v>2176223</v>
      </c>
      <c r="V2" s="144"/>
      <c r="W2" s="150" t="e">
        <f>SUM(W13:W22)</f>
        <v>#DIV/0!</v>
      </c>
      <c r="X2" s="144"/>
    </row>
    <row r="3" spans="1:24" s="7" customFormat="1" ht="15">
      <c r="A3" s="199" t="s">
        <v>104</v>
      </c>
      <c r="B3" s="199"/>
      <c r="C3" s="200" t="s">
        <v>198</v>
      </c>
      <c r="D3" s="201"/>
      <c r="E3" s="200"/>
      <c r="F3" s="201"/>
      <c r="G3" s="200"/>
      <c r="H3" s="200"/>
      <c r="I3" s="200"/>
      <c r="J3" s="200"/>
      <c r="K3" s="220"/>
      <c r="L3" s="220"/>
      <c r="M3" s="278"/>
      <c r="N3" s="220"/>
      <c r="O3" s="220"/>
      <c r="P3" s="241"/>
      <c r="Q3" s="241"/>
      <c r="R3" s="241"/>
      <c r="S3" s="145"/>
      <c r="T3" s="145"/>
      <c r="U3" s="145"/>
      <c r="V3" s="145"/>
      <c r="W3" s="145"/>
      <c r="X3" s="145"/>
    </row>
    <row r="4" spans="1:24" s="1" customFormat="1" ht="15">
      <c r="A4" s="202" t="s">
        <v>47</v>
      </c>
      <c r="B4" s="202"/>
      <c r="C4" s="203"/>
      <c r="D4" s="204"/>
      <c r="E4" s="203"/>
      <c r="F4" s="204"/>
      <c r="G4" s="205"/>
      <c r="H4" s="203"/>
      <c r="I4" s="203"/>
      <c r="J4" s="203"/>
      <c r="K4" s="222"/>
      <c r="L4" s="222"/>
      <c r="M4" s="279"/>
      <c r="N4" s="222"/>
      <c r="O4" s="222"/>
      <c r="P4" s="242"/>
      <c r="Q4" s="242"/>
      <c r="R4" s="242"/>
      <c r="S4" s="144"/>
      <c r="T4" s="144"/>
      <c r="U4" s="144"/>
      <c r="V4" s="144"/>
      <c r="W4" s="144"/>
      <c r="X4" s="144"/>
    </row>
    <row r="5" spans="1:24" s="1" customFormat="1" ht="15">
      <c r="A5" s="202"/>
      <c r="B5" s="202"/>
      <c r="C5" s="222"/>
      <c r="D5" s="223"/>
      <c r="E5" s="222"/>
      <c r="F5" s="223"/>
      <c r="G5" s="224"/>
      <c r="H5" s="222"/>
      <c r="I5" s="222"/>
      <c r="J5" s="222"/>
      <c r="K5" s="222"/>
      <c r="L5" s="222"/>
      <c r="M5" s="279"/>
      <c r="N5" s="222"/>
      <c r="O5" s="222"/>
      <c r="P5" s="242"/>
      <c r="Q5" s="242"/>
      <c r="R5" s="242"/>
      <c r="S5" s="144"/>
      <c r="T5" s="144"/>
      <c r="U5" s="144"/>
      <c r="V5" s="144"/>
      <c r="W5" s="144"/>
      <c r="X5" s="144"/>
    </row>
    <row r="6" spans="1:24" ht="8.25" customHeight="1" thickBot="1">
      <c r="A6" s="225"/>
      <c r="B6" s="225"/>
      <c r="C6" s="225"/>
      <c r="D6" s="226"/>
      <c r="E6" s="225"/>
      <c r="F6" s="226"/>
      <c r="G6" s="225"/>
      <c r="H6" s="225"/>
      <c r="I6" s="225"/>
      <c r="J6" s="225"/>
      <c r="K6" s="186"/>
      <c r="L6" s="186"/>
      <c r="M6" s="280"/>
      <c r="N6" s="186"/>
      <c r="O6" s="186"/>
      <c r="P6" s="186"/>
      <c r="Q6" s="186"/>
      <c r="R6" s="186"/>
      <c r="S6" s="165"/>
      <c r="T6" s="165"/>
      <c r="U6" s="165"/>
      <c r="V6" s="165"/>
      <c r="W6" s="165"/>
      <c r="X6" s="165"/>
    </row>
    <row r="7" spans="1:24" s="106" customFormat="1" ht="39.75" customHeight="1" thickBot="1">
      <c r="A7" s="324" t="s">
        <v>105</v>
      </c>
      <c r="B7" s="326" t="s">
        <v>106</v>
      </c>
      <c r="C7" s="328" t="s">
        <v>107</v>
      </c>
      <c r="D7" s="330" t="s">
        <v>93</v>
      </c>
      <c r="E7" s="320" t="s">
        <v>112</v>
      </c>
      <c r="F7" s="320" t="s">
        <v>49</v>
      </c>
      <c r="G7" s="332" t="s">
        <v>50</v>
      </c>
      <c r="H7" s="336" t="s">
        <v>51</v>
      </c>
      <c r="I7" s="337"/>
      <c r="J7" s="338"/>
      <c r="K7" s="344" t="s">
        <v>52</v>
      </c>
      <c r="L7" s="345"/>
      <c r="M7" s="281"/>
      <c r="N7" s="250"/>
      <c r="O7" s="250"/>
      <c r="P7" s="339" t="s">
        <v>89</v>
      </c>
      <c r="Q7" s="340"/>
      <c r="R7" s="341"/>
      <c r="S7" s="322" t="s">
        <v>101</v>
      </c>
      <c r="T7" s="323"/>
      <c r="U7" s="148" t="s">
        <v>52</v>
      </c>
      <c r="V7" s="149" t="s">
        <v>102</v>
      </c>
      <c r="W7" s="149" t="s">
        <v>103</v>
      </c>
      <c r="X7" s="149" t="s">
        <v>108</v>
      </c>
    </row>
    <row r="8" spans="1:24" s="106" customFormat="1" ht="22.5" customHeight="1">
      <c r="A8" s="325"/>
      <c r="B8" s="327"/>
      <c r="C8" s="329"/>
      <c r="D8" s="331"/>
      <c r="E8" s="321"/>
      <c r="F8" s="321"/>
      <c r="G8" s="333"/>
      <c r="H8" s="125" t="s">
        <v>54</v>
      </c>
      <c r="I8" s="107" t="s">
        <v>55</v>
      </c>
      <c r="J8" s="235" t="s">
        <v>56</v>
      </c>
      <c r="K8" s="346" t="s">
        <v>122</v>
      </c>
      <c r="L8" s="348" t="s">
        <v>123</v>
      </c>
      <c r="M8" s="282"/>
      <c r="N8" s="251"/>
      <c r="O8" s="251"/>
      <c r="P8" s="243" t="s">
        <v>54</v>
      </c>
      <c r="Q8" s="244" t="s">
        <v>55</v>
      </c>
      <c r="R8" s="245" t="s">
        <v>56</v>
      </c>
      <c r="S8" s="246" t="s">
        <v>91</v>
      </c>
      <c r="T8" s="342" t="s">
        <v>92</v>
      </c>
      <c r="U8" s="146"/>
      <c r="V8" s="146"/>
      <c r="W8" s="146"/>
      <c r="X8" s="146"/>
    </row>
    <row r="9" spans="1:24" s="106" customFormat="1" ht="12.75" customHeight="1" thickBot="1">
      <c r="A9" s="213"/>
      <c r="B9" s="214"/>
      <c r="C9" s="215"/>
      <c r="D9" s="216" t="s">
        <v>94</v>
      </c>
      <c r="E9" s="108" t="s">
        <v>61</v>
      </c>
      <c r="F9" s="109" t="s">
        <v>62</v>
      </c>
      <c r="G9" s="215"/>
      <c r="H9" s="124" t="s">
        <v>110</v>
      </c>
      <c r="I9" s="124" t="s">
        <v>110</v>
      </c>
      <c r="J9" s="236" t="s">
        <v>110</v>
      </c>
      <c r="K9" s="347"/>
      <c r="L9" s="349"/>
      <c r="M9" s="283"/>
      <c r="N9" s="252"/>
      <c r="O9" s="252"/>
      <c r="P9" s="237" t="s">
        <v>90</v>
      </c>
      <c r="Q9" s="238" t="s">
        <v>90</v>
      </c>
      <c r="R9" s="239" t="s">
        <v>90</v>
      </c>
      <c r="S9" s="237" t="s">
        <v>91</v>
      </c>
      <c r="T9" s="343"/>
      <c r="U9" s="334" t="s">
        <v>109</v>
      </c>
      <c r="V9" s="334"/>
      <c r="W9" s="334"/>
      <c r="X9" s="335"/>
    </row>
    <row r="10" spans="1:24" s="106" customFormat="1" ht="9" customHeight="1" thickBot="1">
      <c r="A10" s="233">
        <v>1</v>
      </c>
      <c r="B10" s="234">
        <v>2</v>
      </c>
      <c r="C10" s="234">
        <v>3</v>
      </c>
      <c r="D10" s="234">
        <v>4</v>
      </c>
      <c r="E10" s="234">
        <v>5</v>
      </c>
      <c r="F10" s="234">
        <v>6</v>
      </c>
      <c r="G10" s="234">
        <v>7</v>
      </c>
      <c r="H10" s="234">
        <v>8</v>
      </c>
      <c r="I10" s="234">
        <v>9</v>
      </c>
      <c r="J10" s="234">
        <v>10</v>
      </c>
      <c r="K10" s="234">
        <v>11</v>
      </c>
      <c r="L10" s="234">
        <v>12</v>
      </c>
      <c r="M10" s="284"/>
      <c r="N10" s="253"/>
      <c r="O10" s="253"/>
      <c r="P10" s="247">
        <v>11</v>
      </c>
      <c r="Q10" s="247">
        <v>12</v>
      </c>
      <c r="R10" s="247">
        <v>13</v>
      </c>
      <c r="S10" s="247">
        <v>14</v>
      </c>
      <c r="T10" s="247">
        <v>15</v>
      </c>
      <c r="U10" s="146"/>
      <c r="V10" s="146"/>
      <c r="W10" s="146"/>
      <c r="X10" s="146"/>
    </row>
    <row r="11" spans="1:24" s="106" customFormat="1" ht="9" customHeight="1">
      <c r="A11" s="138"/>
      <c r="B11" s="139"/>
      <c r="C11" s="140"/>
      <c r="D11" s="140"/>
      <c r="E11" s="140"/>
      <c r="F11" s="140"/>
      <c r="G11" s="141"/>
      <c r="H11" s="138"/>
      <c r="I11" s="140"/>
      <c r="J11" s="141"/>
      <c r="K11" s="140"/>
      <c r="L11" s="140"/>
      <c r="M11" s="285"/>
      <c r="N11" s="254"/>
      <c r="O11" s="254"/>
      <c r="P11" s="257"/>
      <c r="Q11" s="258"/>
      <c r="R11" s="259"/>
      <c r="S11" s="257"/>
      <c r="T11" s="259"/>
      <c r="U11" s="154"/>
      <c r="V11" s="154"/>
      <c r="W11" s="154"/>
      <c r="X11" s="154"/>
    </row>
    <row r="12" spans="1:24" s="106" customFormat="1" ht="9" customHeight="1">
      <c r="A12" s="117"/>
      <c r="B12" s="120"/>
      <c r="C12" s="118"/>
      <c r="D12" s="118"/>
      <c r="E12" s="118"/>
      <c r="F12" s="118"/>
      <c r="G12" s="119"/>
      <c r="H12" s="117"/>
      <c r="I12" s="118"/>
      <c r="J12" s="119"/>
      <c r="K12" s="118"/>
      <c r="L12" s="118"/>
      <c r="M12" s="286"/>
      <c r="N12" s="255"/>
      <c r="O12" s="255"/>
      <c r="P12" s="260"/>
      <c r="Q12" s="261"/>
      <c r="R12" s="262"/>
      <c r="S12" s="260"/>
      <c r="T12" s="262"/>
      <c r="U12" s="154"/>
      <c r="V12" s="154"/>
      <c r="W12" s="154"/>
      <c r="X12" s="154"/>
    </row>
    <row r="13" spans="1:25" s="106" customFormat="1" ht="8.25">
      <c r="A13" s="110" t="s">
        <v>11</v>
      </c>
      <c r="B13" s="121" t="s">
        <v>124</v>
      </c>
      <c r="C13" s="112"/>
      <c r="D13" s="274">
        <v>3600</v>
      </c>
      <c r="E13" s="115">
        <v>16</v>
      </c>
      <c r="F13" s="269">
        <v>4</v>
      </c>
      <c r="G13" s="267">
        <v>1981</v>
      </c>
      <c r="H13" s="126">
        <v>0</v>
      </c>
      <c r="I13" s="115">
        <v>0</v>
      </c>
      <c r="J13" s="127">
        <f>H13-I13</f>
        <v>0</v>
      </c>
      <c r="K13" s="106">
        <v>430</v>
      </c>
      <c r="L13" s="115">
        <f>K13*E13</f>
        <v>6880</v>
      </c>
      <c r="M13" s="287"/>
      <c r="N13" s="210"/>
      <c r="O13" s="210"/>
      <c r="P13" s="263">
        <f>(D13/60)*E13</f>
        <v>960</v>
      </c>
      <c r="Q13" s="264">
        <f>P13-R13</f>
        <v>806.4</v>
      </c>
      <c r="R13" s="265">
        <f>(1-((F13/100)*(2002-G13)))*P13</f>
        <v>153.60000000000002</v>
      </c>
      <c r="S13" s="263">
        <f>(R13/E13)*0.75</f>
        <v>7.200000000000001</v>
      </c>
      <c r="T13" s="265">
        <f>E13*S13</f>
        <v>115.20000000000002</v>
      </c>
      <c r="U13" s="154">
        <f>+R13*60</f>
        <v>9216.000000000002</v>
      </c>
      <c r="V13" s="154">
        <f>+U13-W13</f>
        <v>2304.000000000001</v>
      </c>
      <c r="W13" s="154">
        <f>+T13*60</f>
        <v>6912.000000000001</v>
      </c>
      <c r="X13" s="275">
        <f>+W13/E13</f>
        <v>432.00000000000006</v>
      </c>
      <c r="Y13" s="106">
        <v>430</v>
      </c>
    </row>
    <row r="14" spans="1:25" s="106" customFormat="1" ht="8.25">
      <c r="A14" s="110" t="s">
        <v>12</v>
      </c>
      <c r="B14" s="121" t="s">
        <v>125</v>
      </c>
      <c r="C14" s="112"/>
      <c r="D14" s="274">
        <v>13500</v>
      </c>
      <c r="E14" s="115">
        <v>10</v>
      </c>
      <c r="F14" s="269">
        <v>1.8</v>
      </c>
      <c r="G14" s="267">
        <v>1981</v>
      </c>
      <c r="H14" s="126">
        <v>0</v>
      </c>
      <c r="I14" s="115">
        <v>0</v>
      </c>
      <c r="J14" s="127">
        <f aca="true" t="shared" si="0" ref="J14:J32">H14-I14</f>
        <v>0</v>
      </c>
      <c r="K14" s="106">
        <v>6300</v>
      </c>
      <c r="L14" s="115">
        <f aca="true" t="shared" si="1" ref="L14:L32">K14*E14</f>
        <v>63000</v>
      </c>
      <c r="M14" s="287"/>
      <c r="N14" s="210"/>
      <c r="O14" s="210"/>
      <c r="P14" s="263">
        <f aca="true" t="shared" si="2" ref="P14:P31">(D14/60)*E14</f>
        <v>2250</v>
      </c>
      <c r="Q14" s="264">
        <f aca="true" t="shared" si="3" ref="Q14:Q32">P14-R14</f>
        <v>850.5000000000002</v>
      </c>
      <c r="R14" s="265">
        <f aca="true" t="shared" si="4" ref="R14:R31">(1-((F14/100)*(2002-G14)))*P14</f>
        <v>1399.4999999999998</v>
      </c>
      <c r="S14" s="263">
        <f aca="true" t="shared" si="5" ref="S14:S31">(R14/E14)*0.75</f>
        <v>104.96249999999999</v>
      </c>
      <c r="T14" s="265">
        <f aca="true" t="shared" si="6" ref="T14:T31">E14*S14</f>
        <v>1049.625</v>
      </c>
      <c r="U14" s="154">
        <f aca="true" t="shared" si="7" ref="U14:U31">+R14*60</f>
        <v>83969.99999999999</v>
      </c>
      <c r="V14" s="154">
        <f aca="true" t="shared" si="8" ref="V14:V32">+U14-W14</f>
        <v>20992.499999999985</v>
      </c>
      <c r="W14" s="154">
        <f aca="true" t="shared" si="9" ref="W14:W31">+T14*60</f>
        <v>62977.5</v>
      </c>
      <c r="X14" s="275">
        <f aca="true" t="shared" si="10" ref="X14:X31">+W14/E14</f>
        <v>6297.75</v>
      </c>
      <c r="Y14" s="106">
        <v>6300</v>
      </c>
    </row>
    <row r="15" spans="1:25" s="106" customFormat="1" ht="8.25">
      <c r="A15" s="110" t="s">
        <v>13</v>
      </c>
      <c r="B15" s="121" t="s">
        <v>126</v>
      </c>
      <c r="C15" s="112"/>
      <c r="D15" s="274">
        <v>14000</v>
      </c>
      <c r="E15" s="115">
        <v>160</v>
      </c>
      <c r="F15" s="269">
        <v>1.8</v>
      </c>
      <c r="G15" s="267">
        <v>1981</v>
      </c>
      <c r="H15" s="126">
        <v>0</v>
      </c>
      <c r="I15" s="115">
        <v>0</v>
      </c>
      <c r="J15" s="127">
        <f t="shared" si="0"/>
        <v>0</v>
      </c>
      <c r="K15" s="106">
        <v>5500</v>
      </c>
      <c r="L15" s="115">
        <f t="shared" si="1"/>
        <v>880000</v>
      </c>
      <c r="M15" s="287"/>
      <c r="N15" s="210"/>
      <c r="O15" s="210"/>
      <c r="P15" s="263">
        <f t="shared" si="2"/>
        <v>37333.333333333336</v>
      </c>
      <c r="Q15" s="264">
        <f t="shared" si="3"/>
        <v>14112.000000000004</v>
      </c>
      <c r="R15" s="265">
        <f t="shared" si="4"/>
        <v>23221.333333333332</v>
      </c>
      <c r="S15" s="263">
        <f t="shared" si="5"/>
        <v>108.85</v>
      </c>
      <c r="T15" s="265">
        <f t="shared" si="6"/>
        <v>17416</v>
      </c>
      <c r="U15" s="154">
        <f t="shared" si="7"/>
        <v>1393280</v>
      </c>
      <c r="V15" s="154">
        <f t="shared" si="8"/>
        <v>348320</v>
      </c>
      <c r="W15" s="154">
        <f t="shared" si="9"/>
        <v>1044960</v>
      </c>
      <c r="X15" s="275">
        <f t="shared" si="10"/>
        <v>6531</v>
      </c>
      <c r="Y15" s="106">
        <v>6500</v>
      </c>
    </row>
    <row r="16" spans="1:24" s="106" customFormat="1" ht="8.25">
      <c r="A16" s="110" t="s">
        <v>14</v>
      </c>
      <c r="B16" s="121" t="s">
        <v>127</v>
      </c>
      <c r="C16" s="112"/>
      <c r="D16" s="274">
        <v>950</v>
      </c>
      <c r="E16" s="115"/>
      <c r="F16" s="269">
        <v>4</v>
      </c>
      <c r="G16" s="267">
        <v>1969</v>
      </c>
      <c r="H16" s="126">
        <v>0</v>
      </c>
      <c r="I16" s="115">
        <v>0</v>
      </c>
      <c r="J16" s="127">
        <f t="shared" si="0"/>
        <v>0</v>
      </c>
      <c r="K16" s="106">
        <v>0</v>
      </c>
      <c r="L16" s="115">
        <f t="shared" si="1"/>
        <v>0</v>
      </c>
      <c r="M16" s="287"/>
      <c r="N16" s="210"/>
      <c r="O16" s="210"/>
      <c r="P16" s="263">
        <f t="shared" si="2"/>
        <v>0</v>
      </c>
      <c r="Q16" s="264">
        <f t="shared" si="3"/>
        <v>0</v>
      </c>
      <c r="R16" s="265">
        <f t="shared" si="4"/>
        <v>0</v>
      </c>
      <c r="S16" s="263" t="e">
        <f t="shared" si="5"/>
        <v>#DIV/0!</v>
      </c>
      <c r="T16" s="265" t="e">
        <f t="shared" si="6"/>
        <v>#DIV/0!</v>
      </c>
      <c r="U16" s="154">
        <f t="shared" si="7"/>
        <v>0</v>
      </c>
      <c r="V16" s="154" t="e">
        <f t="shared" si="8"/>
        <v>#DIV/0!</v>
      </c>
      <c r="W16" s="154" t="e">
        <f t="shared" si="9"/>
        <v>#DIV/0!</v>
      </c>
      <c r="X16" s="275" t="e">
        <f t="shared" si="10"/>
        <v>#DIV/0!</v>
      </c>
    </row>
    <row r="17" spans="1:25" s="106" customFormat="1" ht="8.25">
      <c r="A17" s="110" t="s">
        <v>15</v>
      </c>
      <c r="B17" s="121" t="s">
        <v>128</v>
      </c>
      <c r="C17" s="112"/>
      <c r="D17" s="274">
        <v>12000</v>
      </c>
      <c r="E17" s="115">
        <v>24</v>
      </c>
      <c r="F17" s="269">
        <v>1.8</v>
      </c>
      <c r="G17" s="267">
        <v>1969</v>
      </c>
      <c r="H17" s="126">
        <v>0</v>
      </c>
      <c r="I17" s="115">
        <v>0</v>
      </c>
      <c r="J17" s="127">
        <f t="shared" si="0"/>
        <v>0</v>
      </c>
      <c r="K17" s="106">
        <v>3650</v>
      </c>
      <c r="L17" s="115">
        <f t="shared" si="1"/>
        <v>87600</v>
      </c>
      <c r="M17" s="287"/>
      <c r="N17" s="210"/>
      <c r="O17" s="210"/>
      <c r="P17" s="263">
        <f t="shared" si="2"/>
        <v>4800</v>
      </c>
      <c r="Q17" s="264">
        <f t="shared" si="3"/>
        <v>2851.2000000000007</v>
      </c>
      <c r="R17" s="265">
        <f t="shared" si="4"/>
        <v>1948.7999999999995</v>
      </c>
      <c r="S17" s="263">
        <f t="shared" si="5"/>
        <v>60.89999999999998</v>
      </c>
      <c r="T17" s="265">
        <f t="shared" si="6"/>
        <v>1461.5999999999995</v>
      </c>
      <c r="U17" s="154">
        <f t="shared" si="7"/>
        <v>116927.99999999997</v>
      </c>
      <c r="V17" s="154">
        <f t="shared" si="8"/>
        <v>29232</v>
      </c>
      <c r="W17" s="154">
        <f t="shared" si="9"/>
        <v>87695.99999999997</v>
      </c>
      <c r="X17" s="275">
        <f t="shared" si="10"/>
        <v>3653.9999999999986</v>
      </c>
      <c r="Y17" s="106">
        <v>3650</v>
      </c>
    </row>
    <row r="18" spans="1:25" s="106" customFormat="1" ht="8.25">
      <c r="A18" s="110" t="s">
        <v>16</v>
      </c>
      <c r="B18" s="121" t="s">
        <v>129</v>
      </c>
      <c r="C18" s="112"/>
      <c r="D18" s="274">
        <v>10500</v>
      </c>
      <c r="E18" s="115">
        <v>32</v>
      </c>
      <c r="F18" s="269">
        <v>1.8</v>
      </c>
      <c r="G18" s="267">
        <v>1969</v>
      </c>
      <c r="H18" s="126">
        <v>0</v>
      </c>
      <c r="I18" s="115">
        <v>0</v>
      </c>
      <c r="J18" s="127">
        <f t="shared" si="0"/>
        <v>0</v>
      </c>
      <c r="K18" s="106">
        <v>3200</v>
      </c>
      <c r="L18" s="115">
        <f t="shared" si="1"/>
        <v>102400</v>
      </c>
      <c r="M18" s="287"/>
      <c r="N18" s="210"/>
      <c r="O18" s="210"/>
      <c r="P18" s="263">
        <f t="shared" si="2"/>
        <v>5600</v>
      </c>
      <c r="Q18" s="264">
        <f t="shared" si="3"/>
        <v>3326.4000000000005</v>
      </c>
      <c r="R18" s="265">
        <f t="shared" si="4"/>
        <v>2273.5999999999995</v>
      </c>
      <c r="S18" s="263">
        <f t="shared" si="5"/>
        <v>53.28749999999999</v>
      </c>
      <c r="T18" s="265">
        <f t="shared" si="6"/>
        <v>1705.1999999999996</v>
      </c>
      <c r="U18" s="154">
        <f t="shared" si="7"/>
        <v>136415.99999999997</v>
      </c>
      <c r="V18" s="154">
        <f t="shared" si="8"/>
        <v>34104</v>
      </c>
      <c r="W18" s="154">
        <f t="shared" si="9"/>
        <v>102311.99999999997</v>
      </c>
      <c r="X18" s="275">
        <f t="shared" si="10"/>
        <v>3197.249999999999</v>
      </c>
      <c r="Y18" s="106">
        <v>3200</v>
      </c>
    </row>
    <row r="19" spans="1:25" s="106" customFormat="1" ht="8.25">
      <c r="A19" s="110" t="s">
        <v>17</v>
      </c>
      <c r="B19" s="121" t="s">
        <v>130</v>
      </c>
      <c r="C19" s="112"/>
      <c r="D19" s="274">
        <v>10500</v>
      </c>
      <c r="E19" s="115">
        <v>15</v>
      </c>
      <c r="F19" s="269">
        <v>1.8</v>
      </c>
      <c r="G19" s="267">
        <v>1981</v>
      </c>
      <c r="H19" s="126">
        <v>0</v>
      </c>
      <c r="I19" s="115">
        <v>0</v>
      </c>
      <c r="J19" s="127">
        <f t="shared" si="0"/>
        <v>0</v>
      </c>
      <c r="K19" s="106">
        <v>3900</v>
      </c>
      <c r="L19" s="115">
        <f t="shared" si="1"/>
        <v>58500</v>
      </c>
      <c r="M19" s="287"/>
      <c r="N19" s="210"/>
      <c r="O19" s="210"/>
      <c r="P19" s="263">
        <f t="shared" si="2"/>
        <v>2625</v>
      </c>
      <c r="Q19" s="264">
        <f t="shared" si="3"/>
        <v>992.2500000000002</v>
      </c>
      <c r="R19" s="265">
        <f t="shared" si="4"/>
        <v>1632.7499999999998</v>
      </c>
      <c r="S19" s="263">
        <f t="shared" si="5"/>
        <v>81.63749999999999</v>
      </c>
      <c r="T19" s="265">
        <f t="shared" si="6"/>
        <v>1224.5624999999998</v>
      </c>
      <c r="U19" s="154">
        <f t="shared" si="7"/>
        <v>97964.99999999999</v>
      </c>
      <c r="V19" s="154">
        <f t="shared" si="8"/>
        <v>24491.25</v>
      </c>
      <c r="W19" s="154">
        <f t="shared" si="9"/>
        <v>73473.74999999999</v>
      </c>
      <c r="X19" s="275">
        <f t="shared" si="10"/>
        <v>4898.249999999999</v>
      </c>
      <c r="Y19" s="106">
        <v>4900</v>
      </c>
    </row>
    <row r="20" spans="1:25" s="106" customFormat="1" ht="8.25">
      <c r="A20" s="110" t="s">
        <v>18</v>
      </c>
      <c r="B20" s="121" t="s">
        <v>131</v>
      </c>
      <c r="C20" s="112"/>
      <c r="D20" s="274">
        <v>10500</v>
      </c>
      <c r="E20" s="115">
        <v>48</v>
      </c>
      <c r="F20" s="269">
        <v>1.8</v>
      </c>
      <c r="G20" s="267">
        <v>1981</v>
      </c>
      <c r="H20" s="126">
        <v>0</v>
      </c>
      <c r="I20" s="115">
        <v>0</v>
      </c>
      <c r="J20" s="127">
        <f t="shared" si="0"/>
        <v>0</v>
      </c>
      <c r="K20" s="106">
        <v>3900</v>
      </c>
      <c r="L20" s="115">
        <f t="shared" si="1"/>
        <v>187200</v>
      </c>
      <c r="M20" s="287"/>
      <c r="N20" s="210"/>
      <c r="O20" s="210"/>
      <c r="P20" s="263">
        <f t="shared" si="2"/>
        <v>8400</v>
      </c>
      <c r="Q20" s="264">
        <f t="shared" si="3"/>
        <v>3175.2000000000007</v>
      </c>
      <c r="R20" s="265">
        <f t="shared" si="4"/>
        <v>5224.799999999999</v>
      </c>
      <c r="S20" s="263">
        <f t="shared" si="5"/>
        <v>81.63749999999999</v>
      </c>
      <c r="T20" s="265">
        <f t="shared" si="6"/>
        <v>3918.5999999999995</v>
      </c>
      <c r="U20" s="154">
        <f t="shared" si="7"/>
        <v>313487.99999999994</v>
      </c>
      <c r="V20" s="154">
        <f t="shared" si="8"/>
        <v>78371.99999999997</v>
      </c>
      <c r="W20" s="154">
        <f t="shared" si="9"/>
        <v>235115.99999999997</v>
      </c>
      <c r="X20" s="275">
        <f t="shared" si="10"/>
        <v>4898.249999999999</v>
      </c>
      <c r="Y20" s="106">
        <v>4900</v>
      </c>
    </row>
    <row r="21" spans="1:24" s="106" customFormat="1" ht="8.25">
      <c r="A21" s="110" t="s">
        <v>19</v>
      </c>
      <c r="B21" s="121" t="s">
        <v>132</v>
      </c>
      <c r="C21" s="112"/>
      <c r="D21" s="274">
        <v>950</v>
      </c>
      <c r="E21" s="115"/>
      <c r="F21" s="269">
        <v>4</v>
      </c>
      <c r="G21" s="267">
        <v>1981</v>
      </c>
      <c r="H21" s="126">
        <v>0</v>
      </c>
      <c r="I21" s="115">
        <v>0</v>
      </c>
      <c r="J21" s="127">
        <f t="shared" si="0"/>
        <v>0</v>
      </c>
      <c r="K21" s="106">
        <v>0</v>
      </c>
      <c r="L21" s="115">
        <f t="shared" si="1"/>
        <v>0</v>
      </c>
      <c r="M21" s="287"/>
      <c r="N21" s="210"/>
      <c r="O21" s="210"/>
      <c r="P21" s="263">
        <f t="shared" si="2"/>
        <v>0</v>
      </c>
      <c r="Q21" s="264">
        <f t="shared" si="3"/>
        <v>0</v>
      </c>
      <c r="R21" s="265">
        <f t="shared" si="4"/>
        <v>0</v>
      </c>
      <c r="S21" s="263" t="e">
        <f t="shared" si="5"/>
        <v>#DIV/0!</v>
      </c>
      <c r="T21" s="265" t="e">
        <f t="shared" si="6"/>
        <v>#DIV/0!</v>
      </c>
      <c r="U21" s="154">
        <f t="shared" si="7"/>
        <v>0</v>
      </c>
      <c r="V21" s="154" t="e">
        <f t="shared" si="8"/>
        <v>#DIV/0!</v>
      </c>
      <c r="W21" s="154" t="e">
        <f t="shared" si="9"/>
        <v>#DIV/0!</v>
      </c>
      <c r="X21" s="275" t="e">
        <f t="shared" si="10"/>
        <v>#DIV/0!</v>
      </c>
    </row>
    <row r="22" spans="1:25" s="106" customFormat="1" ht="8.25">
      <c r="A22" s="110" t="s">
        <v>20</v>
      </c>
      <c r="B22" s="121" t="s">
        <v>133</v>
      </c>
      <c r="C22" s="112"/>
      <c r="D22" s="274">
        <v>26000</v>
      </c>
      <c r="E22" s="115">
        <v>6</v>
      </c>
      <c r="F22" s="269">
        <v>4</v>
      </c>
      <c r="G22" s="267">
        <v>1981</v>
      </c>
      <c r="H22" s="126">
        <v>0</v>
      </c>
      <c r="I22" s="115">
        <v>0</v>
      </c>
      <c r="J22" s="127">
        <f t="shared" si="0"/>
        <v>0</v>
      </c>
      <c r="K22" s="106">
        <v>3100</v>
      </c>
      <c r="L22" s="115">
        <f t="shared" si="1"/>
        <v>18600</v>
      </c>
      <c r="M22" s="287"/>
      <c r="N22" s="210"/>
      <c r="O22" s="210"/>
      <c r="P22" s="263">
        <f t="shared" si="2"/>
        <v>2600</v>
      </c>
      <c r="Q22" s="264">
        <f t="shared" si="3"/>
        <v>2184</v>
      </c>
      <c r="R22" s="265">
        <f t="shared" si="4"/>
        <v>416.00000000000006</v>
      </c>
      <c r="S22" s="263">
        <f t="shared" si="5"/>
        <v>52.00000000000001</v>
      </c>
      <c r="T22" s="265">
        <f t="shared" si="6"/>
        <v>312.00000000000006</v>
      </c>
      <c r="U22" s="154">
        <f t="shared" si="7"/>
        <v>24960.000000000004</v>
      </c>
      <c r="V22" s="154">
        <f t="shared" si="8"/>
        <v>6240</v>
      </c>
      <c r="W22" s="154">
        <f t="shared" si="9"/>
        <v>18720.000000000004</v>
      </c>
      <c r="X22" s="275">
        <f t="shared" si="10"/>
        <v>3120.0000000000005</v>
      </c>
      <c r="Y22" s="106">
        <v>3100</v>
      </c>
    </row>
    <row r="23" spans="1:24" s="106" customFormat="1" ht="8.25">
      <c r="A23" s="110">
        <v>11</v>
      </c>
      <c r="B23" s="121" t="s">
        <v>134</v>
      </c>
      <c r="C23" s="112"/>
      <c r="D23" s="274">
        <v>600</v>
      </c>
      <c r="E23" s="115"/>
      <c r="F23" s="269">
        <v>4</v>
      </c>
      <c r="G23" s="267">
        <v>1981</v>
      </c>
      <c r="H23" s="126">
        <v>0</v>
      </c>
      <c r="I23" s="115">
        <v>0</v>
      </c>
      <c r="J23" s="127">
        <f t="shared" si="0"/>
        <v>0</v>
      </c>
      <c r="K23" s="106">
        <v>0</v>
      </c>
      <c r="L23" s="115">
        <f t="shared" si="1"/>
        <v>0</v>
      </c>
      <c r="M23" s="287"/>
      <c r="N23" s="210"/>
      <c r="O23" s="210"/>
      <c r="P23" s="263">
        <f t="shared" si="2"/>
        <v>0</v>
      </c>
      <c r="Q23" s="264">
        <f t="shared" si="3"/>
        <v>0</v>
      </c>
      <c r="R23" s="265">
        <f t="shared" si="4"/>
        <v>0</v>
      </c>
      <c r="S23" s="263" t="e">
        <f t="shared" si="5"/>
        <v>#DIV/0!</v>
      </c>
      <c r="T23" s="265" t="e">
        <f t="shared" si="6"/>
        <v>#DIV/0!</v>
      </c>
      <c r="U23" s="154">
        <f t="shared" si="7"/>
        <v>0</v>
      </c>
      <c r="V23" s="154" t="e">
        <f t="shared" si="8"/>
        <v>#DIV/0!</v>
      </c>
      <c r="W23" s="154" t="e">
        <f t="shared" si="9"/>
        <v>#DIV/0!</v>
      </c>
      <c r="X23" s="275" t="e">
        <f t="shared" si="10"/>
        <v>#DIV/0!</v>
      </c>
    </row>
    <row r="24" spans="1:25" s="106" customFormat="1" ht="8.25">
      <c r="A24" s="110">
        <v>12</v>
      </c>
      <c r="B24" s="121" t="s">
        <v>135</v>
      </c>
      <c r="C24" s="112"/>
      <c r="D24" s="274">
        <v>15500</v>
      </c>
      <c r="E24" s="115">
        <v>110</v>
      </c>
      <c r="F24" s="269">
        <v>1.3</v>
      </c>
      <c r="G24" s="267">
        <v>1969</v>
      </c>
      <c r="H24" s="126">
        <v>0</v>
      </c>
      <c r="I24" s="115">
        <v>0</v>
      </c>
      <c r="J24" s="127">
        <f t="shared" si="0"/>
        <v>0</v>
      </c>
      <c r="K24" s="106">
        <v>6600</v>
      </c>
      <c r="L24" s="115">
        <f t="shared" si="1"/>
        <v>726000</v>
      </c>
      <c r="M24" s="287"/>
      <c r="N24" s="210"/>
      <c r="O24" s="210"/>
      <c r="P24" s="263">
        <f t="shared" si="2"/>
        <v>28416.666666666664</v>
      </c>
      <c r="Q24" s="264">
        <f t="shared" si="3"/>
        <v>12190.75</v>
      </c>
      <c r="R24" s="265">
        <f t="shared" si="4"/>
        <v>16225.916666666664</v>
      </c>
      <c r="S24" s="263">
        <f t="shared" si="5"/>
        <v>110.63124999999997</v>
      </c>
      <c r="T24" s="265">
        <f t="shared" si="6"/>
        <v>12169.437499999996</v>
      </c>
      <c r="U24" s="154">
        <f t="shared" si="7"/>
        <v>973554.9999999999</v>
      </c>
      <c r="V24" s="154">
        <f t="shared" si="8"/>
        <v>243388.75000000012</v>
      </c>
      <c r="W24" s="154">
        <f t="shared" si="9"/>
        <v>730166.2499999998</v>
      </c>
      <c r="X24" s="275">
        <f t="shared" si="10"/>
        <v>6637.874999999998</v>
      </c>
      <c r="Y24" s="106">
        <v>6600</v>
      </c>
    </row>
    <row r="25" spans="1:25" s="106" customFormat="1" ht="8.25">
      <c r="A25" s="110">
        <v>13</v>
      </c>
      <c r="B25" s="121" t="s">
        <v>136</v>
      </c>
      <c r="C25" s="112"/>
      <c r="D25" s="274">
        <v>13500</v>
      </c>
      <c r="E25" s="115">
        <v>40</v>
      </c>
      <c r="F25" s="269">
        <v>1.8</v>
      </c>
      <c r="G25" s="267">
        <v>1969</v>
      </c>
      <c r="H25" s="126">
        <v>0</v>
      </c>
      <c r="I25" s="115">
        <v>0</v>
      </c>
      <c r="J25" s="127">
        <f t="shared" si="0"/>
        <v>0</v>
      </c>
      <c r="K25" s="106">
        <v>4100</v>
      </c>
      <c r="L25" s="115">
        <f t="shared" si="1"/>
        <v>164000</v>
      </c>
      <c r="M25" s="287"/>
      <c r="N25" s="210"/>
      <c r="O25" s="210"/>
      <c r="P25" s="263">
        <f t="shared" si="2"/>
        <v>9000</v>
      </c>
      <c r="Q25" s="264">
        <f t="shared" si="3"/>
        <v>5346.000000000001</v>
      </c>
      <c r="R25" s="265">
        <f t="shared" si="4"/>
        <v>3653.999999999999</v>
      </c>
      <c r="S25" s="263">
        <f t="shared" si="5"/>
        <v>68.51249999999999</v>
      </c>
      <c r="T25" s="265">
        <f t="shared" si="6"/>
        <v>2740.4999999999995</v>
      </c>
      <c r="U25" s="154">
        <f t="shared" si="7"/>
        <v>219239.99999999994</v>
      </c>
      <c r="V25" s="154">
        <f t="shared" si="8"/>
        <v>54809.99999999997</v>
      </c>
      <c r="W25" s="154">
        <f t="shared" si="9"/>
        <v>164429.99999999997</v>
      </c>
      <c r="X25" s="275">
        <f t="shared" si="10"/>
        <v>4110.749999999999</v>
      </c>
      <c r="Y25" s="106">
        <v>4100</v>
      </c>
    </row>
    <row r="26" spans="1:25" s="106" customFormat="1" ht="8.25">
      <c r="A26" s="110">
        <v>14</v>
      </c>
      <c r="B26" s="121" t="s">
        <v>137</v>
      </c>
      <c r="C26" s="112"/>
      <c r="D26" s="274">
        <v>12000</v>
      </c>
      <c r="E26" s="115">
        <v>80</v>
      </c>
      <c r="F26" s="269">
        <v>2.2</v>
      </c>
      <c r="G26" s="267">
        <v>1969</v>
      </c>
      <c r="H26" s="126">
        <v>0</v>
      </c>
      <c r="I26" s="115">
        <v>0</v>
      </c>
      <c r="J26" s="127">
        <f t="shared" si="0"/>
        <v>0</v>
      </c>
      <c r="K26" s="106">
        <v>3450</v>
      </c>
      <c r="L26" s="115">
        <f t="shared" si="1"/>
        <v>276000</v>
      </c>
      <c r="M26" s="287"/>
      <c r="N26" s="210"/>
      <c r="O26" s="210"/>
      <c r="P26" s="263">
        <f t="shared" si="2"/>
        <v>16000</v>
      </c>
      <c r="Q26" s="264">
        <f t="shared" si="3"/>
        <v>11616.000000000002</v>
      </c>
      <c r="R26" s="265">
        <f t="shared" si="4"/>
        <v>4383.999999999998</v>
      </c>
      <c r="S26" s="263">
        <f t="shared" si="5"/>
        <v>41.09999999999998</v>
      </c>
      <c r="T26" s="265">
        <f t="shared" si="6"/>
        <v>3287.999999999998</v>
      </c>
      <c r="U26" s="154">
        <f t="shared" si="7"/>
        <v>263039.9999999999</v>
      </c>
      <c r="V26" s="154">
        <f t="shared" si="8"/>
        <v>65760</v>
      </c>
      <c r="W26" s="154">
        <f t="shared" si="9"/>
        <v>197279.99999999988</v>
      </c>
      <c r="X26" s="275">
        <f t="shared" si="10"/>
        <v>2465.9999999999986</v>
      </c>
      <c r="Y26" s="106">
        <v>2450</v>
      </c>
    </row>
    <row r="27" spans="1:25" s="106" customFormat="1" ht="8.25">
      <c r="A27" s="110">
        <v>15</v>
      </c>
      <c r="B27" s="121" t="s">
        <v>138</v>
      </c>
      <c r="C27" s="112"/>
      <c r="D27" s="274">
        <v>15500</v>
      </c>
      <c r="E27" s="115">
        <v>40</v>
      </c>
      <c r="F27" s="269">
        <v>1.8</v>
      </c>
      <c r="G27" s="267">
        <v>1969</v>
      </c>
      <c r="H27" s="126">
        <v>0</v>
      </c>
      <c r="I27" s="115">
        <v>0</v>
      </c>
      <c r="J27" s="127">
        <f t="shared" si="0"/>
        <v>0</v>
      </c>
      <c r="K27" s="106">
        <v>3700</v>
      </c>
      <c r="L27" s="115">
        <f t="shared" si="1"/>
        <v>148000</v>
      </c>
      <c r="M27" s="287"/>
      <c r="N27" s="210"/>
      <c r="O27" s="210"/>
      <c r="P27" s="263">
        <f t="shared" si="2"/>
        <v>10333.333333333332</v>
      </c>
      <c r="Q27" s="264">
        <f t="shared" si="3"/>
        <v>6138</v>
      </c>
      <c r="R27" s="265">
        <f t="shared" si="4"/>
        <v>4195.333333333332</v>
      </c>
      <c r="S27" s="263">
        <f t="shared" si="5"/>
        <v>78.66249999999997</v>
      </c>
      <c r="T27" s="265">
        <f t="shared" si="6"/>
        <v>3146.4999999999986</v>
      </c>
      <c r="U27" s="154">
        <f t="shared" si="7"/>
        <v>251719.99999999994</v>
      </c>
      <c r="V27" s="154">
        <f t="shared" si="8"/>
        <v>62930.00000000003</v>
      </c>
      <c r="W27" s="154">
        <f t="shared" si="9"/>
        <v>188789.9999999999</v>
      </c>
      <c r="X27" s="275">
        <f t="shared" si="10"/>
        <v>4719.749999999998</v>
      </c>
      <c r="Y27" s="106">
        <v>4700</v>
      </c>
    </row>
    <row r="28" spans="1:25" s="106" customFormat="1" ht="8.25">
      <c r="A28" s="110">
        <v>16</v>
      </c>
      <c r="B28" s="121" t="s">
        <v>139</v>
      </c>
      <c r="C28" s="112"/>
      <c r="D28" s="274">
        <v>13500</v>
      </c>
      <c r="E28" s="115">
        <v>35</v>
      </c>
      <c r="F28" s="269">
        <v>1.8</v>
      </c>
      <c r="G28" s="267">
        <v>1969</v>
      </c>
      <c r="H28" s="126">
        <v>0</v>
      </c>
      <c r="I28" s="115">
        <v>0</v>
      </c>
      <c r="J28" s="127">
        <f t="shared" si="0"/>
        <v>0</v>
      </c>
      <c r="K28" s="106">
        <v>3700</v>
      </c>
      <c r="L28" s="115">
        <f t="shared" si="1"/>
        <v>129500</v>
      </c>
      <c r="M28" s="287"/>
      <c r="N28" s="210"/>
      <c r="O28" s="210"/>
      <c r="P28" s="263">
        <f t="shared" si="2"/>
        <v>7875</v>
      </c>
      <c r="Q28" s="264">
        <f t="shared" si="3"/>
        <v>4677.75</v>
      </c>
      <c r="R28" s="265">
        <f t="shared" si="4"/>
        <v>3197.2499999999995</v>
      </c>
      <c r="S28" s="263">
        <f t="shared" si="5"/>
        <v>68.51249999999999</v>
      </c>
      <c r="T28" s="265">
        <f t="shared" si="6"/>
        <v>2397.9374999999995</v>
      </c>
      <c r="U28" s="154">
        <f t="shared" si="7"/>
        <v>191834.99999999997</v>
      </c>
      <c r="V28" s="154">
        <f t="shared" si="8"/>
        <v>47958.75</v>
      </c>
      <c r="W28" s="154">
        <f t="shared" si="9"/>
        <v>143876.24999999997</v>
      </c>
      <c r="X28" s="275">
        <f t="shared" si="10"/>
        <v>4110.749999999999</v>
      </c>
      <c r="Y28" s="106">
        <v>4100</v>
      </c>
    </row>
    <row r="29" spans="1:25" s="106" customFormat="1" ht="8.25">
      <c r="A29" s="110">
        <v>17</v>
      </c>
      <c r="B29" s="121" t="s">
        <v>140</v>
      </c>
      <c r="C29" s="112"/>
      <c r="D29" s="274">
        <v>10000</v>
      </c>
      <c r="E29" s="115">
        <v>24</v>
      </c>
      <c r="F29" s="269">
        <v>1.8</v>
      </c>
      <c r="G29" s="267">
        <v>1969</v>
      </c>
      <c r="H29" s="126">
        <v>0</v>
      </c>
      <c r="I29" s="115">
        <v>0</v>
      </c>
      <c r="J29" s="127">
        <f t="shared" si="0"/>
        <v>0</v>
      </c>
      <c r="K29" s="106">
        <v>3050</v>
      </c>
      <c r="L29" s="115">
        <f t="shared" si="1"/>
        <v>73200</v>
      </c>
      <c r="M29" s="287"/>
      <c r="N29" s="210"/>
      <c r="O29" s="210"/>
      <c r="P29" s="263">
        <f t="shared" si="2"/>
        <v>4000</v>
      </c>
      <c r="Q29" s="264">
        <f t="shared" si="3"/>
        <v>2376</v>
      </c>
      <c r="R29" s="265">
        <f t="shared" si="4"/>
        <v>1623.9999999999998</v>
      </c>
      <c r="S29" s="263">
        <f t="shared" si="5"/>
        <v>50.74999999999999</v>
      </c>
      <c r="T29" s="265">
        <f t="shared" si="6"/>
        <v>1217.9999999999998</v>
      </c>
      <c r="U29" s="154">
        <f t="shared" si="7"/>
        <v>97439.99999999999</v>
      </c>
      <c r="V29" s="154">
        <f t="shared" si="8"/>
        <v>24360</v>
      </c>
      <c r="W29" s="154">
        <f t="shared" si="9"/>
        <v>73079.99999999999</v>
      </c>
      <c r="X29" s="275">
        <f t="shared" si="10"/>
        <v>3044.9999999999995</v>
      </c>
      <c r="Y29" s="106">
        <v>3050</v>
      </c>
    </row>
    <row r="30" spans="1:25" s="106" customFormat="1" ht="8.25">
      <c r="A30" s="110">
        <v>18</v>
      </c>
      <c r="B30" s="121" t="s">
        <v>141</v>
      </c>
      <c r="C30" s="112"/>
      <c r="D30" s="274">
        <v>10000</v>
      </c>
      <c r="E30" s="115">
        <v>48</v>
      </c>
      <c r="F30" s="269">
        <v>1.8</v>
      </c>
      <c r="G30" s="267">
        <v>1969</v>
      </c>
      <c r="H30" s="126">
        <v>0</v>
      </c>
      <c r="I30" s="115">
        <v>0</v>
      </c>
      <c r="J30" s="127">
        <f t="shared" si="0"/>
        <v>0</v>
      </c>
      <c r="K30" s="106">
        <v>3050</v>
      </c>
      <c r="L30" s="115">
        <f t="shared" si="1"/>
        <v>146400</v>
      </c>
      <c r="M30" s="287"/>
      <c r="N30" s="210"/>
      <c r="O30" s="210"/>
      <c r="P30" s="263">
        <f t="shared" si="2"/>
        <v>8000</v>
      </c>
      <c r="Q30" s="264">
        <f t="shared" si="3"/>
        <v>4752</v>
      </c>
      <c r="R30" s="265">
        <f t="shared" si="4"/>
        <v>3247.9999999999995</v>
      </c>
      <c r="S30" s="263">
        <f t="shared" si="5"/>
        <v>50.74999999999999</v>
      </c>
      <c r="T30" s="265">
        <f t="shared" si="6"/>
        <v>2435.9999999999995</v>
      </c>
      <c r="U30" s="154">
        <f t="shared" si="7"/>
        <v>194879.99999999997</v>
      </c>
      <c r="V30" s="154">
        <f t="shared" si="8"/>
        <v>48720</v>
      </c>
      <c r="W30" s="154">
        <f t="shared" si="9"/>
        <v>146159.99999999997</v>
      </c>
      <c r="X30" s="275">
        <f t="shared" si="10"/>
        <v>3044.9999999999995</v>
      </c>
      <c r="Y30" s="106">
        <v>3050</v>
      </c>
    </row>
    <row r="31" spans="1:25" s="106" customFormat="1" ht="8.25">
      <c r="A31" s="110">
        <v>19</v>
      </c>
      <c r="B31" s="121" t="s">
        <v>142</v>
      </c>
      <c r="C31" s="112"/>
      <c r="D31" s="274">
        <v>7500</v>
      </c>
      <c r="E31" s="115">
        <v>180</v>
      </c>
      <c r="F31" s="269">
        <v>2.5</v>
      </c>
      <c r="G31" s="267">
        <v>1969</v>
      </c>
      <c r="H31" s="126">
        <v>0</v>
      </c>
      <c r="I31" s="115">
        <v>0</v>
      </c>
      <c r="J31" s="127">
        <f t="shared" si="0"/>
        <v>0</v>
      </c>
      <c r="K31" s="106">
        <v>980</v>
      </c>
      <c r="L31" s="115">
        <f t="shared" si="1"/>
        <v>176400</v>
      </c>
      <c r="M31" s="287"/>
      <c r="N31" s="210"/>
      <c r="O31" s="210"/>
      <c r="P31" s="263">
        <f t="shared" si="2"/>
        <v>22500</v>
      </c>
      <c r="Q31" s="264">
        <f t="shared" si="3"/>
        <v>18562.5</v>
      </c>
      <c r="R31" s="265">
        <f t="shared" si="4"/>
        <v>3937.4999999999986</v>
      </c>
      <c r="S31" s="263">
        <f t="shared" si="5"/>
        <v>16.406249999999993</v>
      </c>
      <c r="T31" s="265">
        <f t="shared" si="6"/>
        <v>2953.1249999999986</v>
      </c>
      <c r="U31" s="154">
        <f t="shared" si="7"/>
        <v>236249.9999999999</v>
      </c>
      <c r="V31" s="154">
        <f t="shared" si="8"/>
        <v>59062.5</v>
      </c>
      <c r="W31" s="154">
        <f t="shared" si="9"/>
        <v>177187.4999999999</v>
      </c>
      <c r="X31" s="275">
        <f t="shared" si="10"/>
        <v>984.3749999999995</v>
      </c>
      <c r="Y31" s="106">
        <v>980</v>
      </c>
    </row>
    <row r="32" spans="1:25" s="106" customFormat="1" ht="8.25">
      <c r="A32" s="110">
        <v>20</v>
      </c>
      <c r="B32" s="121" t="s">
        <v>143</v>
      </c>
      <c r="C32" s="112"/>
      <c r="D32" s="274">
        <v>12000</v>
      </c>
      <c r="E32" s="115">
        <v>18</v>
      </c>
      <c r="F32" s="269">
        <v>1.8</v>
      </c>
      <c r="G32" s="267">
        <v>1969</v>
      </c>
      <c r="H32" s="126">
        <v>0</v>
      </c>
      <c r="I32" s="115">
        <v>0</v>
      </c>
      <c r="J32" s="127">
        <f t="shared" si="0"/>
        <v>0</v>
      </c>
      <c r="K32" s="106">
        <v>3650</v>
      </c>
      <c r="L32" s="115">
        <f t="shared" si="1"/>
        <v>65700</v>
      </c>
      <c r="M32" s="287"/>
      <c r="N32" s="210"/>
      <c r="O32" s="210"/>
      <c r="P32" s="263">
        <f>(D32/60)*E32</f>
        <v>3600</v>
      </c>
      <c r="Q32" s="264">
        <f t="shared" si="3"/>
        <v>2138.4000000000005</v>
      </c>
      <c r="R32" s="265">
        <f>(1-((F32/100)*(2002-G32)))*P32</f>
        <v>1461.5999999999997</v>
      </c>
      <c r="S32" s="263">
        <f>(R32/E32)*0.75</f>
        <v>60.89999999999999</v>
      </c>
      <c r="T32" s="265">
        <f>E32*S32</f>
        <v>1096.1999999999998</v>
      </c>
      <c r="U32" s="154">
        <f>+R32*60</f>
        <v>87695.99999999999</v>
      </c>
      <c r="V32" s="154">
        <f t="shared" si="8"/>
        <v>21924</v>
      </c>
      <c r="W32" s="154">
        <f>+T32*60</f>
        <v>65771.99999999999</v>
      </c>
      <c r="X32" s="275">
        <f>+W32/E32</f>
        <v>3653.999999999999</v>
      </c>
      <c r="Y32" s="106">
        <v>3650</v>
      </c>
    </row>
    <row r="33" spans="1:24" s="106" customFormat="1" ht="8.25">
      <c r="A33" s="110"/>
      <c r="B33" s="121"/>
      <c r="C33" s="112"/>
      <c r="D33" s="274"/>
      <c r="E33" s="115"/>
      <c r="F33" s="269"/>
      <c r="G33" s="267"/>
      <c r="H33" s="126"/>
      <c r="I33" s="115"/>
      <c r="J33" s="127"/>
      <c r="K33" s="115"/>
      <c r="L33" s="115"/>
      <c r="M33" s="287"/>
      <c r="N33" s="210"/>
      <c r="O33" s="210"/>
      <c r="P33" s="263"/>
      <c r="Q33" s="264"/>
      <c r="R33" s="265"/>
      <c r="S33" s="263"/>
      <c r="T33" s="265"/>
      <c r="U33" s="155"/>
      <c r="V33" s="154"/>
      <c r="W33" s="154"/>
      <c r="X33" s="275"/>
    </row>
    <row r="34" spans="1:24" s="3" customFormat="1" ht="12.75" customHeight="1" thickBot="1">
      <c r="A34" s="156"/>
      <c r="B34" s="142" t="s">
        <v>111</v>
      </c>
      <c r="C34" s="157"/>
      <c r="D34" s="8"/>
      <c r="E34" s="268">
        <f>SUM(E13:E23)</f>
        <v>311</v>
      </c>
      <c r="F34" s="270"/>
      <c r="G34" s="159"/>
      <c r="H34" s="249">
        <f>SUM(H13:H32)</f>
        <v>0</v>
      </c>
      <c r="I34" s="249">
        <f>SUM(I13:I32)</f>
        <v>0</v>
      </c>
      <c r="J34" s="249">
        <f>SUM(J13:J32)</f>
        <v>0</v>
      </c>
      <c r="K34" s="158"/>
      <c r="L34" s="249">
        <f>SUM(L13:L32)</f>
        <v>3309380</v>
      </c>
      <c r="M34" s="288"/>
      <c r="N34" s="256"/>
      <c r="O34" s="256"/>
      <c r="P34" s="249">
        <f>SUM(P13:P32)</f>
        <v>174293.3333333333</v>
      </c>
      <c r="Q34" s="249">
        <f aca="true" t="shared" si="11" ref="Q34:W34">SUM(Q13:Q32)</f>
        <v>96095.35</v>
      </c>
      <c r="R34" s="249">
        <f t="shared" si="11"/>
        <v>78197.98333333334</v>
      </c>
      <c r="S34" s="249" t="e">
        <f t="shared" si="11"/>
        <v>#DIV/0!</v>
      </c>
      <c r="T34" s="249" t="e">
        <f t="shared" si="11"/>
        <v>#DIV/0!</v>
      </c>
      <c r="U34" s="249">
        <f t="shared" si="11"/>
        <v>4691879</v>
      </c>
      <c r="V34" s="249" t="e">
        <f t="shared" si="11"/>
        <v>#DIV/0!</v>
      </c>
      <c r="W34" s="249" t="e">
        <f t="shared" si="11"/>
        <v>#DIV/0!</v>
      </c>
      <c r="X34" s="160"/>
    </row>
    <row r="35" spans="1:24" s="106" customFormat="1" ht="8.25">
      <c r="A35" s="227"/>
      <c r="B35" s="228"/>
      <c r="C35" s="229"/>
      <c r="D35" s="230"/>
      <c r="E35" s="231"/>
      <c r="F35" s="271"/>
      <c r="G35" s="229"/>
      <c r="H35" s="231"/>
      <c r="I35" s="231"/>
      <c r="J35" s="231"/>
      <c r="K35" s="231"/>
      <c r="L35" s="231"/>
      <c r="M35" s="287"/>
      <c r="N35" s="231"/>
      <c r="O35" s="231"/>
      <c r="P35" s="248"/>
      <c r="Q35" s="248"/>
      <c r="R35" s="248"/>
      <c r="S35" s="248"/>
      <c r="T35" s="248"/>
      <c r="U35" s="229"/>
      <c r="V35" s="232"/>
      <c r="W35" s="232"/>
      <c r="X35" s="232"/>
    </row>
    <row r="36" spans="1:24" s="106" customFormat="1" ht="8.25">
      <c r="A36" s="206"/>
      <c r="B36" s="207"/>
      <c r="C36" s="208"/>
      <c r="D36" s="209"/>
      <c r="E36" s="210"/>
      <c r="F36" s="272"/>
      <c r="G36" s="208"/>
      <c r="H36" s="210"/>
      <c r="I36" s="210"/>
      <c r="J36" s="210"/>
      <c r="K36" s="210"/>
      <c r="L36" s="210"/>
      <c r="M36" s="287"/>
      <c r="N36" s="210"/>
      <c r="O36" s="210"/>
      <c r="P36" s="248"/>
      <c r="Q36" s="248"/>
      <c r="R36" s="248"/>
      <c r="S36" s="248"/>
      <c r="T36" s="248"/>
      <c r="U36" s="147"/>
      <c r="V36" s="146"/>
      <c r="W36" s="146"/>
      <c r="X36" s="146"/>
    </row>
    <row r="37" spans="1:24" s="106" customFormat="1" ht="8.25">
      <c r="A37" s="206"/>
      <c r="B37" s="207"/>
      <c r="C37" s="208"/>
      <c r="D37" s="209"/>
      <c r="E37" s="210"/>
      <c r="F37" s="272"/>
      <c r="G37" s="208"/>
      <c r="H37" s="210"/>
      <c r="I37" s="210"/>
      <c r="J37" s="210"/>
      <c r="K37" s="210"/>
      <c r="L37" s="210"/>
      <c r="M37" s="287"/>
      <c r="N37" s="210"/>
      <c r="O37" s="210"/>
      <c r="P37" s="248"/>
      <c r="Q37" s="248"/>
      <c r="R37" s="248"/>
      <c r="S37" s="248"/>
      <c r="T37" s="248"/>
      <c r="U37" s="147"/>
      <c r="V37" s="146"/>
      <c r="W37" s="146"/>
      <c r="X37" s="146"/>
    </row>
    <row r="38" spans="1:24" s="106" customFormat="1" ht="8.25">
      <c r="A38" s="206"/>
      <c r="B38" s="207"/>
      <c r="C38" s="208"/>
      <c r="D38" s="209"/>
      <c r="E38" s="210"/>
      <c r="F38" s="272"/>
      <c r="G38" s="208"/>
      <c r="H38" s="210"/>
      <c r="I38" s="210"/>
      <c r="J38" s="210"/>
      <c r="K38" s="210"/>
      <c r="L38" s="210"/>
      <c r="M38" s="287"/>
      <c r="N38" s="210"/>
      <c r="O38" s="210"/>
      <c r="P38" s="211"/>
      <c r="Q38" s="211"/>
      <c r="R38" s="211"/>
      <c r="S38" s="211"/>
      <c r="T38" s="211"/>
      <c r="U38" s="155"/>
      <c r="V38" s="154"/>
      <c r="W38" s="154"/>
      <c r="X38" s="154"/>
    </row>
    <row r="39" spans="1:24" s="106" customFormat="1" ht="8.25">
      <c r="A39" s="206"/>
      <c r="B39" s="207"/>
      <c r="C39" s="208"/>
      <c r="D39" s="209"/>
      <c r="E39" s="210"/>
      <c r="F39" s="272"/>
      <c r="G39" s="208"/>
      <c r="H39" s="210"/>
      <c r="I39" s="210"/>
      <c r="J39" s="210"/>
      <c r="K39" s="210"/>
      <c r="L39" s="210"/>
      <c r="M39" s="287"/>
      <c r="N39" s="210"/>
      <c r="O39" s="210"/>
      <c r="P39" s="211"/>
      <c r="Q39" s="211"/>
      <c r="R39" s="211"/>
      <c r="S39" s="211"/>
      <c r="T39" s="211"/>
      <c r="U39" s="155"/>
      <c r="V39" s="154"/>
      <c r="W39" s="154"/>
      <c r="X39" s="154"/>
    </row>
    <row r="40" spans="1:21" s="297" customFormat="1" ht="12" customHeight="1">
      <c r="A40" s="291"/>
      <c r="B40" s="292"/>
      <c r="C40" s="293"/>
      <c r="D40" s="294"/>
      <c r="E40" s="287"/>
      <c r="F40" s="295"/>
      <c r="G40" s="293"/>
      <c r="H40" s="287"/>
      <c r="I40" s="287"/>
      <c r="J40" s="287"/>
      <c r="K40" s="287"/>
      <c r="L40" s="287"/>
      <c r="M40" s="287"/>
      <c r="N40" s="287"/>
      <c r="O40" s="287"/>
      <c r="P40" s="296"/>
      <c r="Q40" s="296"/>
      <c r="R40" s="296"/>
      <c r="S40" s="296"/>
      <c r="T40" s="296"/>
      <c r="U40" s="293"/>
    </row>
    <row r="41" spans="1:24" s="106" customFormat="1" ht="12.75" customHeight="1">
      <c r="A41" s="206"/>
      <c r="B41" s="207"/>
      <c r="C41" s="208"/>
      <c r="D41" s="209"/>
      <c r="E41" s="210"/>
      <c r="F41" s="272"/>
      <c r="G41" s="208"/>
      <c r="H41" s="210"/>
      <c r="I41" s="210"/>
      <c r="J41" s="210"/>
      <c r="K41" s="210"/>
      <c r="L41" s="287">
        <f>L34/60</f>
        <v>55156.333333333336</v>
      </c>
      <c r="M41" s="287"/>
      <c r="N41" s="210"/>
      <c r="O41" s="210"/>
      <c r="P41" s="211"/>
      <c r="Q41" s="211"/>
      <c r="R41" s="211"/>
      <c r="S41" s="211"/>
      <c r="T41" s="211"/>
      <c r="U41" s="155"/>
      <c r="V41" s="154"/>
      <c r="W41" s="154"/>
      <c r="X41" s="154"/>
    </row>
    <row r="42" spans="1:24" s="106" customFormat="1" ht="8.25">
      <c r="A42" s="206"/>
      <c r="B42" s="207"/>
      <c r="C42" s="208"/>
      <c r="D42" s="209"/>
      <c r="E42" s="210"/>
      <c r="F42" s="272"/>
      <c r="G42" s="208"/>
      <c r="H42" s="210"/>
      <c r="I42" s="210"/>
      <c r="J42" s="210"/>
      <c r="K42" s="210"/>
      <c r="L42" s="210"/>
      <c r="M42" s="287"/>
      <c r="N42" s="210"/>
      <c r="O42" s="210"/>
      <c r="P42" s="211"/>
      <c r="Q42" s="211"/>
      <c r="R42" s="211"/>
      <c r="S42" s="211"/>
      <c r="T42" s="211"/>
      <c r="U42" s="155"/>
      <c r="V42" s="154"/>
      <c r="W42" s="154"/>
      <c r="X42" s="154"/>
    </row>
    <row r="43" spans="1:24" s="106" customFormat="1" ht="8.25">
      <c r="A43" s="206"/>
      <c r="B43" s="207"/>
      <c r="C43" s="208"/>
      <c r="D43" s="209"/>
      <c r="E43" s="210"/>
      <c r="F43" s="272"/>
      <c r="G43" s="208"/>
      <c r="H43" s="210"/>
      <c r="I43" s="210"/>
      <c r="J43" s="210"/>
      <c r="K43" s="210"/>
      <c r="L43" s="210"/>
      <c r="M43" s="287"/>
      <c r="N43" s="210"/>
      <c r="O43" s="210"/>
      <c r="P43" s="211"/>
      <c r="Q43" s="211"/>
      <c r="R43" s="211"/>
      <c r="S43" s="211"/>
      <c r="T43" s="211"/>
      <c r="U43" s="155"/>
      <c r="V43" s="154"/>
      <c r="W43" s="154"/>
      <c r="X43" s="154"/>
    </row>
    <row r="44" spans="1:24" s="106" customFormat="1" ht="8.25">
      <c r="A44" s="206"/>
      <c r="B44" s="207"/>
      <c r="C44" s="208"/>
      <c r="D44" s="209"/>
      <c r="E44" s="210"/>
      <c r="F44" s="272"/>
      <c r="G44" s="208"/>
      <c r="H44" s="210"/>
      <c r="I44" s="210"/>
      <c r="J44" s="210"/>
      <c r="K44" s="210"/>
      <c r="L44" s="210"/>
      <c r="M44" s="287"/>
      <c r="N44" s="210"/>
      <c r="O44" s="210"/>
      <c r="P44" s="211"/>
      <c r="Q44" s="211"/>
      <c r="R44" s="211"/>
      <c r="S44" s="211"/>
      <c r="T44" s="211"/>
      <c r="U44" s="155"/>
      <c r="V44" s="154"/>
      <c r="W44" s="154"/>
      <c r="X44" s="154"/>
    </row>
    <row r="45" spans="1:24" s="106" customFormat="1" ht="8.25">
      <c r="A45" s="206"/>
      <c r="B45" s="207"/>
      <c r="C45" s="208"/>
      <c r="D45" s="209"/>
      <c r="E45" s="210"/>
      <c r="F45" s="272"/>
      <c r="G45" s="208"/>
      <c r="H45" s="210"/>
      <c r="I45" s="210"/>
      <c r="J45" s="210"/>
      <c r="K45" s="210"/>
      <c r="L45" s="210"/>
      <c r="M45" s="287"/>
      <c r="N45" s="210"/>
      <c r="O45" s="210"/>
      <c r="P45" s="211"/>
      <c r="Q45" s="211"/>
      <c r="R45" s="211"/>
      <c r="S45" s="211"/>
      <c r="T45" s="211"/>
      <c r="U45" s="155"/>
      <c r="V45" s="154"/>
      <c r="W45" s="154"/>
      <c r="X45" s="154"/>
    </row>
    <row r="46" spans="1:24" s="106" customFormat="1" ht="8.25">
      <c r="A46" s="206"/>
      <c r="B46" s="207"/>
      <c r="C46" s="208"/>
      <c r="D46" s="209"/>
      <c r="E46" s="210"/>
      <c r="F46" s="272"/>
      <c r="G46" s="208"/>
      <c r="H46" s="210"/>
      <c r="I46" s="210"/>
      <c r="J46" s="210"/>
      <c r="K46" s="210"/>
      <c r="L46" s="210"/>
      <c r="M46" s="287"/>
      <c r="N46" s="210"/>
      <c r="O46" s="210"/>
      <c r="P46" s="211"/>
      <c r="Q46" s="211"/>
      <c r="R46" s="211"/>
      <c r="S46" s="211"/>
      <c r="T46" s="211"/>
      <c r="U46" s="155"/>
      <c r="V46" s="154"/>
      <c r="W46" s="154"/>
      <c r="X46" s="154"/>
    </row>
    <row r="47" spans="1:24" s="106" customFormat="1" ht="8.25">
      <c r="A47" s="206"/>
      <c r="B47" s="207"/>
      <c r="C47" s="208"/>
      <c r="D47" s="209"/>
      <c r="E47" s="210"/>
      <c r="F47" s="272"/>
      <c r="G47" s="208"/>
      <c r="H47" s="210"/>
      <c r="I47" s="210"/>
      <c r="J47" s="210"/>
      <c r="K47" s="210"/>
      <c r="L47" s="210"/>
      <c r="M47" s="287"/>
      <c r="N47" s="210"/>
      <c r="O47" s="210"/>
      <c r="P47" s="211"/>
      <c r="Q47" s="211"/>
      <c r="R47" s="211"/>
      <c r="S47" s="211"/>
      <c r="T47" s="211"/>
      <c r="U47" s="155"/>
      <c r="V47" s="154"/>
      <c r="W47" s="154"/>
      <c r="X47" s="154"/>
    </row>
    <row r="48" spans="1:24" s="106" customFormat="1" ht="8.25">
      <c r="A48" s="206"/>
      <c r="B48" s="207"/>
      <c r="C48" s="208"/>
      <c r="D48" s="209"/>
      <c r="E48" s="210"/>
      <c r="F48" s="272"/>
      <c r="G48" s="208"/>
      <c r="H48" s="210"/>
      <c r="I48" s="210"/>
      <c r="J48" s="210"/>
      <c r="K48" s="210"/>
      <c r="L48" s="210"/>
      <c r="M48" s="287"/>
      <c r="N48" s="210"/>
      <c r="O48" s="210"/>
      <c r="P48" s="211"/>
      <c r="Q48" s="211"/>
      <c r="R48" s="211"/>
      <c r="S48" s="211"/>
      <c r="T48" s="211"/>
      <c r="U48" s="155"/>
      <c r="V48" s="154"/>
      <c r="W48" s="154"/>
      <c r="X48" s="154"/>
    </row>
    <row r="49" spans="1:24" s="106" customFormat="1" ht="8.25">
      <c r="A49" s="206"/>
      <c r="B49" s="207"/>
      <c r="C49" s="208"/>
      <c r="D49" s="209"/>
      <c r="E49" s="210"/>
      <c r="F49" s="272"/>
      <c r="G49" s="208"/>
      <c r="H49" s="210"/>
      <c r="I49" s="210"/>
      <c r="J49" s="210"/>
      <c r="K49" s="210"/>
      <c r="L49" s="210"/>
      <c r="M49" s="287"/>
      <c r="N49" s="210"/>
      <c r="O49" s="210"/>
      <c r="P49" s="211"/>
      <c r="Q49" s="211"/>
      <c r="R49" s="211"/>
      <c r="S49" s="211"/>
      <c r="T49" s="211"/>
      <c r="U49" s="155"/>
      <c r="V49" s="154"/>
      <c r="W49" s="154"/>
      <c r="X49" s="154"/>
    </row>
    <row r="50" spans="1:24" s="106" customFormat="1" ht="8.25">
      <c r="A50" s="206"/>
      <c r="B50" s="212"/>
      <c r="C50" s="208"/>
      <c r="D50" s="209"/>
      <c r="E50" s="210"/>
      <c r="F50" s="272"/>
      <c r="G50" s="208"/>
      <c r="H50" s="210"/>
      <c r="I50" s="210"/>
      <c r="J50" s="210"/>
      <c r="K50" s="210"/>
      <c r="L50" s="210"/>
      <c r="M50" s="287"/>
      <c r="N50" s="210"/>
      <c r="O50" s="210"/>
      <c r="P50" s="211"/>
      <c r="Q50" s="211"/>
      <c r="R50" s="211"/>
      <c r="S50" s="211"/>
      <c r="T50" s="211"/>
      <c r="U50" s="155"/>
      <c r="V50" s="154"/>
      <c r="W50" s="154"/>
      <c r="X50" s="154"/>
    </row>
    <row r="51" spans="1:24" s="106" customFormat="1" ht="8.25">
      <c r="A51" s="206"/>
      <c r="B51" s="212"/>
      <c r="C51" s="208"/>
      <c r="D51" s="209"/>
      <c r="E51" s="210"/>
      <c r="F51" s="272"/>
      <c r="G51" s="208"/>
      <c r="H51" s="210"/>
      <c r="I51" s="210"/>
      <c r="J51" s="210"/>
      <c r="K51" s="210"/>
      <c r="L51" s="210"/>
      <c r="M51" s="287"/>
      <c r="N51" s="210"/>
      <c r="O51" s="210"/>
      <c r="P51" s="211"/>
      <c r="Q51" s="211"/>
      <c r="R51" s="211"/>
      <c r="S51" s="211"/>
      <c r="T51" s="211"/>
      <c r="U51" s="155"/>
      <c r="V51" s="154"/>
      <c r="W51" s="154"/>
      <c r="X51" s="154"/>
    </row>
    <row r="52" spans="1:24" s="106" customFormat="1" ht="8.25">
      <c r="A52" s="118"/>
      <c r="B52" s="120"/>
      <c r="C52" s="112"/>
      <c r="D52" s="113"/>
      <c r="E52" s="115"/>
      <c r="F52" s="269"/>
      <c r="G52" s="112"/>
      <c r="H52" s="115"/>
      <c r="I52" s="115"/>
      <c r="J52" s="115"/>
      <c r="K52" s="115"/>
      <c r="L52" s="115"/>
      <c r="M52" s="287"/>
      <c r="N52" s="115"/>
      <c r="O52" s="115"/>
      <c r="P52" s="116"/>
      <c r="Q52" s="116"/>
      <c r="R52" s="116"/>
      <c r="S52" s="116"/>
      <c r="T52" s="116"/>
      <c r="U52" s="155"/>
      <c r="V52" s="154"/>
      <c r="W52" s="154"/>
      <c r="X52" s="154"/>
    </row>
    <row r="53" spans="1:24" s="106" customFormat="1" ht="8.25">
      <c r="A53" s="128"/>
      <c r="B53" s="122"/>
      <c r="C53" s="112"/>
      <c r="D53" s="113"/>
      <c r="E53" s="115"/>
      <c r="F53" s="269"/>
      <c r="G53" s="112"/>
      <c r="H53" s="115"/>
      <c r="I53" s="115"/>
      <c r="J53" s="115"/>
      <c r="K53" s="115"/>
      <c r="L53" s="115"/>
      <c r="M53" s="287"/>
      <c r="N53" s="115"/>
      <c r="O53" s="115"/>
      <c r="P53" s="116"/>
      <c r="Q53" s="116"/>
      <c r="R53" s="116"/>
      <c r="S53" s="116"/>
      <c r="T53" s="116"/>
      <c r="U53" s="155"/>
      <c r="V53" s="154"/>
      <c r="W53" s="154"/>
      <c r="X53" s="154"/>
    </row>
    <row r="54" spans="1:24" s="106" customFormat="1" ht="8.25">
      <c r="A54" s="128"/>
      <c r="B54" s="121"/>
      <c r="C54" s="112"/>
      <c r="D54" s="113"/>
      <c r="E54" s="115"/>
      <c r="F54" s="269"/>
      <c r="G54" s="112"/>
      <c r="H54" s="115"/>
      <c r="I54" s="115"/>
      <c r="J54" s="115"/>
      <c r="K54" s="115"/>
      <c r="L54" s="115"/>
      <c r="M54" s="287"/>
      <c r="N54" s="115"/>
      <c r="O54" s="115"/>
      <c r="P54" s="116"/>
      <c r="Q54" s="116"/>
      <c r="R54" s="116"/>
      <c r="S54" s="116"/>
      <c r="T54" s="116"/>
      <c r="U54" s="155"/>
      <c r="V54" s="154"/>
      <c r="W54" s="154"/>
      <c r="X54" s="154"/>
    </row>
    <row r="55" spans="1:24" s="106" customFormat="1" ht="8.25">
      <c r="A55" s="128"/>
      <c r="B55" s="121"/>
      <c r="C55" s="112"/>
      <c r="D55" s="113"/>
      <c r="E55" s="115"/>
      <c r="F55" s="269"/>
      <c r="G55" s="112"/>
      <c r="H55" s="115"/>
      <c r="I55" s="115"/>
      <c r="J55" s="115"/>
      <c r="K55" s="115"/>
      <c r="L55" s="115"/>
      <c r="M55" s="287"/>
      <c r="N55" s="115"/>
      <c r="O55" s="115"/>
      <c r="P55" s="116"/>
      <c r="Q55" s="116"/>
      <c r="R55" s="116"/>
      <c r="S55" s="116"/>
      <c r="T55" s="116"/>
      <c r="U55" s="155"/>
      <c r="V55" s="154"/>
      <c r="W55" s="154"/>
      <c r="X55" s="154"/>
    </row>
    <row r="56" spans="1:24" s="106" customFormat="1" ht="8.25">
      <c r="A56" s="128"/>
      <c r="B56" s="121"/>
      <c r="C56" s="112"/>
      <c r="D56" s="113"/>
      <c r="E56" s="115"/>
      <c r="F56" s="269"/>
      <c r="G56" s="112"/>
      <c r="H56" s="115"/>
      <c r="I56" s="115"/>
      <c r="J56" s="115"/>
      <c r="K56" s="115"/>
      <c r="L56" s="115"/>
      <c r="M56" s="287"/>
      <c r="N56" s="115"/>
      <c r="O56" s="115"/>
      <c r="P56" s="116"/>
      <c r="Q56" s="116"/>
      <c r="R56" s="116"/>
      <c r="S56" s="116"/>
      <c r="T56" s="116"/>
      <c r="U56" s="155"/>
      <c r="V56" s="154"/>
      <c r="W56" s="154"/>
      <c r="X56" s="154"/>
    </row>
    <row r="57" spans="1:24" s="106" customFormat="1" ht="8.25">
      <c r="A57" s="128"/>
      <c r="B57" s="121"/>
      <c r="C57" s="112"/>
      <c r="D57" s="113"/>
      <c r="E57" s="115"/>
      <c r="F57" s="269"/>
      <c r="G57" s="112"/>
      <c r="H57" s="115"/>
      <c r="I57" s="115"/>
      <c r="J57" s="115"/>
      <c r="K57" s="115"/>
      <c r="L57" s="115"/>
      <c r="M57" s="287"/>
      <c r="N57" s="115"/>
      <c r="O57" s="115"/>
      <c r="P57" s="116"/>
      <c r="Q57" s="116"/>
      <c r="R57" s="116"/>
      <c r="S57" s="116"/>
      <c r="T57" s="116"/>
      <c r="U57" s="155"/>
      <c r="V57" s="154"/>
      <c r="W57" s="154"/>
      <c r="X57" s="154"/>
    </row>
    <row r="58" spans="1:24" s="106" customFormat="1" ht="8.25">
      <c r="A58" s="128"/>
      <c r="B58" s="121"/>
      <c r="C58" s="112"/>
      <c r="D58" s="113"/>
      <c r="E58" s="115"/>
      <c r="F58" s="269"/>
      <c r="G58" s="112"/>
      <c r="H58" s="115"/>
      <c r="I58" s="115"/>
      <c r="J58" s="115"/>
      <c r="K58" s="115"/>
      <c r="L58" s="115"/>
      <c r="M58" s="287"/>
      <c r="N58" s="115"/>
      <c r="O58" s="115"/>
      <c r="P58" s="116"/>
      <c r="Q58" s="116"/>
      <c r="R58" s="116"/>
      <c r="S58" s="116"/>
      <c r="T58" s="116"/>
      <c r="U58" s="155"/>
      <c r="V58" s="154"/>
      <c r="W58" s="154"/>
      <c r="X58" s="154"/>
    </row>
    <row r="59" spans="1:24" s="106" customFormat="1" ht="8.25">
      <c r="A59" s="128"/>
      <c r="B59" s="121"/>
      <c r="C59" s="112"/>
      <c r="D59" s="113"/>
      <c r="E59" s="115"/>
      <c r="F59" s="269"/>
      <c r="G59" s="112"/>
      <c r="H59" s="115"/>
      <c r="I59" s="115"/>
      <c r="J59" s="115"/>
      <c r="K59" s="115"/>
      <c r="L59" s="115"/>
      <c r="M59" s="287"/>
      <c r="N59" s="115"/>
      <c r="O59" s="115"/>
      <c r="P59" s="116"/>
      <c r="Q59" s="116"/>
      <c r="R59" s="116"/>
      <c r="S59" s="116"/>
      <c r="T59" s="116"/>
      <c r="U59" s="155"/>
      <c r="V59" s="154"/>
      <c r="W59" s="154"/>
      <c r="X59" s="154"/>
    </row>
    <row r="60" spans="1:24" s="106" customFormat="1" ht="8.25">
      <c r="A60" s="128"/>
      <c r="B60" s="121"/>
      <c r="C60" s="112"/>
      <c r="D60" s="113"/>
      <c r="E60" s="115"/>
      <c r="F60" s="269"/>
      <c r="G60" s="112"/>
      <c r="H60" s="115"/>
      <c r="I60" s="115"/>
      <c r="J60" s="115"/>
      <c r="K60" s="115"/>
      <c r="L60" s="115"/>
      <c r="M60" s="287"/>
      <c r="N60" s="115"/>
      <c r="O60" s="115"/>
      <c r="P60" s="116"/>
      <c r="Q60" s="116"/>
      <c r="R60" s="116"/>
      <c r="S60" s="116"/>
      <c r="T60" s="116"/>
      <c r="U60" s="155"/>
      <c r="V60" s="154"/>
      <c r="W60" s="154"/>
      <c r="X60" s="154"/>
    </row>
    <row r="61" spans="1:24" s="106" customFormat="1" ht="8.25">
      <c r="A61" s="128"/>
      <c r="B61" s="121"/>
      <c r="C61" s="112"/>
      <c r="D61" s="113"/>
      <c r="E61" s="115"/>
      <c r="F61" s="269"/>
      <c r="G61" s="112"/>
      <c r="H61" s="115"/>
      <c r="I61" s="115"/>
      <c r="J61" s="115"/>
      <c r="K61" s="115"/>
      <c r="L61" s="115"/>
      <c r="M61" s="287"/>
      <c r="N61" s="115"/>
      <c r="O61" s="115"/>
      <c r="P61" s="116"/>
      <c r="Q61" s="116"/>
      <c r="R61" s="116"/>
      <c r="S61" s="116"/>
      <c r="T61" s="116"/>
      <c r="U61" s="155"/>
      <c r="V61" s="154"/>
      <c r="W61" s="154"/>
      <c r="X61" s="154"/>
    </row>
    <row r="62" spans="1:24" s="106" customFormat="1" ht="8.25">
      <c r="A62" s="128"/>
      <c r="B62" s="121"/>
      <c r="C62" s="112"/>
      <c r="D62" s="113"/>
      <c r="E62" s="115"/>
      <c r="F62" s="269"/>
      <c r="G62" s="112"/>
      <c r="H62" s="115"/>
      <c r="I62" s="115"/>
      <c r="J62" s="115"/>
      <c r="K62" s="115"/>
      <c r="L62" s="115"/>
      <c r="M62" s="287"/>
      <c r="N62" s="115"/>
      <c r="O62" s="115"/>
      <c r="P62" s="116"/>
      <c r="Q62" s="116"/>
      <c r="R62" s="116"/>
      <c r="S62" s="116"/>
      <c r="T62" s="116"/>
      <c r="U62" s="155"/>
      <c r="V62" s="154"/>
      <c r="W62" s="154"/>
      <c r="X62" s="154"/>
    </row>
    <row r="63" spans="1:24" s="106" customFormat="1" ht="8.25">
      <c r="A63" s="128"/>
      <c r="B63" s="112"/>
      <c r="C63" s="112"/>
      <c r="D63" s="113"/>
      <c r="E63" s="115"/>
      <c r="F63" s="269"/>
      <c r="G63" s="112"/>
      <c r="H63" s="115"/>
      <c r="I63" s="115"/>
      <c r="J63" s="115"/>
      <c r="K63" s="115"/>
      <c r="L63" s="115"/>
      <c r="M63" s="287"/>
      <c r="N63" s="115"/>
      <c r="O63" s="115"/>
      <c r="P63" s="116"/>
      <c r="Q63" s="116"/>
      <c r="R63" s="116"/>
      <c r="S63" s="116"/>
      <c r="T63" s="116"/>
      <c r="U63" s="155"/>
      <c r="V63" s="154"/>
      <c r="W63" s="154"/>
      <c r="X63" s="154"/>
    </row>
    <row r="64" spans="1:24" s="106" customFormat="1" ht="8.25">
      <c r="A64" s="128"/>
      <c r="B64" s="121"/>
      <c r="C64" s="112"/>
      <c r="D64" s="113"/>
      <c r="E64" s="115"/>
      <c r="F64" s="269"/>
      <c r="G64" s="112"/>
      <c r="H64" s="115"/>
      <c r="I64" s="115"/>
      <c r="J64" s="115"/>
      <c r="K64" s="115"/>
      <c r="L64" s="115"/>
      <c r="M64" s="287"/>
      <c r="N64" s="115"/>
      <c r="O64" s="115"/>
      <c r="P64" s="116"/>
      <c r="Q64" s="116"/>
      <c r="R64" s="116"/>
      <c r="S64" s="116"/>
      <c r="T64" s="116"/>
      <c r="U64" s="155"/>
      <c r="V64" s="154"/>
      <c r="W64" s="154"/>
      <c r="X64" s="154"/>
    </row>
    <row r="65" spans="1:24" s="106" customFormat="1" ht="8.25">
      <c r="A65" s="128"/>
      <c r="B65" s="121"/>
      <c r="C65" s="112"/>
      <c r="D65" s="113"/>
      <c r="E65" s="115"/>
      <c r="F65" s="269"/>
      <c r="G65" s="112"/>
      <c r="H65" s="115"/>
      <c r="I65" s="115"/>
      <c r="J65" s="115"/>
      <c r="K65" s="115"/>
      <c r="L65" s="115"/>
      <c r="M65" s="287"/>
      <c r="N65" s="115"/>
      <c r="O65" s="115"/>
      <c r="P65" s="116"/>
      <c r="Q65" s="116"/>
      <c r="R65" s="116"/>
      <c r="S65" s="116"/>
      <c r="T65" s="116"/>
      <c r="U65" s="155"/>
      <c r="V65" s="154"/>
      <c r="W65" s="154"/>
      <c r="X65" s="154"/>
    </row>
    <row r="66" spans="1:24" s="106" customFormat="1" ht="8.25">
      <c r="A66" s="128"/>
      <c r="B66" s="121"/>
      <c r="C66" s="112"/>
      <c r="D66" s="113"/>
      <c r="E66" s="115"/>
      <c r="F66" s="269"/>
      <c r="G66" s="112"/>
      <c r="H66" s="115"/>
      <c r="I66" s="115"/>
      <c r="J66" s="115"/>
      <c r="K66" s="115"/>
      <c r="L66" s="115"/>
      <c r="M66" s="287"/>
      <c r="N66" s="115"/>
      <c r="O66" s="115"/>
      <c r="P66" s="116"/>
      <c r="Q66" s="116"/>
      <c r="R66" s="116"/>
      <c r="S66" s="116"/>
      <c r="T66" s="116"/>
      <c r="U66" s="155"/>
      <c r="V66" s="154"/>
      <c r="W66" s="154"/>
      <c r="X66" s="154"/>
    </row>
    <row r="67" spans="1:24" s="106" customFormat="1" ht="8.25">
      <c r="A67" s="128"/>
      <c r="B67" s="121"/>
      <c r="C67" s="112"/>
      <c r="D67" s="113"/>
      <c r="E67" s="115"/>
      <c r="F67" s="269"/>
      <c r="G67" s="112"/>
      <c r="H67" s="115"/>
      <c r="I67" s="115"/>
      <c r="J67" s="115"/>
      <c r="K67" s="115"/>
      <c r="L67" s="115"/>
      <c r="M67" s="287"/>
      <c r="N67" s="115"/>
      <c r="O67" s="115"/>
      <c r="P67" s="116"/>
      <c r="Q67" s="116"/>
      <c r="R67" s="116"/>
      <c r="S67" s="116"/>
      <c r="T67" s="116"/>
      <c r="U67" s="155"/>
      <c r="V67" s="154"/>
      <c r="W67" s="154"/>
      <c r="X67" s="154"/>
    </row>
    <row r="68" spans="1:24" s="106" customFormat="1" ht="8.25">
      <c r="A68" s="128"/>
      <c r="B68" s="121"/>
      <c r="C68" s="112"/>
      <c r="D68" s="113"/>
      <c r="E68" s="115"/>
      <c r="F68" s="269"/>
      <c r="G68" s="112"/>
      <c r="H68" s="115"/>
      <c r="I68" s="115"/>
      <c r="J68" s="115"/>
      <c r="K68" s="115"/>
      <c r="L68" s="115"/>
      <c r="M68" s="287"/>
      <c r="N68" s="115"/>
      <c r="O68" s="115"/>
      <c r="P68" s="116"/>
      <c r="Q68" s="116"/>
      <c r="R68" s="116"/>
      <c r="S68" s="116"/>
      <c r="T68" s="116"/>
      <c r="U68" s="155"/>
      <c r="V68" s="154"/>
      <c r="W68" s="154"/>
      <c r="X68" s="154"/>
    </row>
    <row r="69" spans="1:24" s="106" customFormat="1" ht="8.25">
      <c r="A69" s="128"/>
      <c r="B69" s="122"/>
      <c r="C69" s="112"/>
      <c r="D69" s="113"/>
      <c r="E69" s="115"/>
      <c r="F69" s="269"/>
      <c r="G69" s="112"/>
      <c r="H69" s="115"/>
      <c r="I69" s="115"/>
      <c r="J69" s="115"/>
      <c r="K69" s="115"/>
      <c r="L69" s="115"/>
      <c r="M69" s="287"/>
      <c r="N69" s="115"/>
      <c r="O69" s="115"/>
      <c r="P69" s="116"/>
      <c r="Q69" s="116"/>
      <c r="R69" s="116"/>
      <c r="S69" s="116"/>
      <c r="T69" s="116"/>
      <c r="U69" s="155"/>
      <c r="V69" s="154"/>
      <c r="W69" s="154"/>
      <c r="X69" s="154"/>
    </row>
    <row r="70" spans="1:24" s="106" customFormat="1" ht="8.25">
      <c r="A70" s="128"/>
      <c r="B70" s="122"/>
      <c r="C70" s="112"/>
      <c r="D70" s="113"/>
      <c r="E70" s="115"/>
      <c r="F70" s="269"/>
      <c r="G70" s="112"/>
      <c r="H70" s="115"/>
      <c r="I70" s="115"/>
      <c r="J70" s="115"/>
      <c r="K70" s="115"/>
      <c r="L70" s="115"/>
      <c r="M70" s="287"/>
      <c r="N70" s="115"/>
      <c r="O70" s="115"/>
      <c r="P70" s="116"/>
      <c r="Q70" s="116"/>
      <c r="R70" s="116"/>
      <c r="S70" s="116"/>
      <c r="T70" s="116"/>
      <c r="U70" s="155"/>
      <c r="V70" s="154"/>
      <c r="W70" s="154"/>
      <c r="X70" s="154"/>
    </row>
    <row r="71" spans="1:24" s="106" customFormat="1" ht="8.25">
      <c r="A71" s="118"/>
      <c r="B71" s="120"/>
      <c r="C71" s="112"/>
      <c r="D71" s="113"/>
      <c r="E71" s="115"/>
      <c r="F71" s="269"/>
      <c r="G71" s="112"/>
      <c r="H71" s="115"/>
      <c r="I71" s="115"/>
      <c r="J71" s="115"/>
      <c r="K71" s="115"/>
      <c r="L71" s="115"/>
      <c r="M71" s="287"/>
      <c r="N71" s="115"/>
      <c r="O71" s="115"/>
      <c r="P71" s="116"/>
      <c r="Q71" s="116"/>
      <c r="R71" s="116"/>
      <c r="S71" s="116"/>
      <c r="T71" s="116"/>
      <c r="U71" s="155"/>
      <c r="V71" s="154"/>
      <c r="W71" s="154"/>
      <c r="X71" s="154"/>
    </row>
    <row r="72" spans="1:24" s="106" customFormat="1" ht="8.25">
      <c r="A72" s="128"/>
      <c r="B72" s="122"/>
      <c r="C72" s="112"/>
      <c r="D72" s="113"/>
      <c r="E72" s="115"/>
      <c r="F72" s="269"/>
      <c r="G72" s="112"/>
      <c r="H72" s="115"/>
      <c r="I72" s="115"/>
      <c r="J72" s="115"/>
      <c r="K72" s="115"/>
      <c r="L72" s="115"/>
      <c r="M72" s="287"/>
      <c r="N72" s="115"/>
      <c r="O72" s="115"/>
      <c r="P72" s="116"/>
      <c r="Q72" s="116"/>
      <c r="R72" s="116"/>
      <c r="S72" s="116"/>
      <c r="T72" s="116"/>
      <c r="U72" s="155"/>
      <c r="V72" s="154"/>
      <c r="W72" s="154"/>
      <c r="X72" s="154"/>
    </row>
    <row r="73" spans="1:24" s="106" customFormat="1" ht="8.25">
      <c r="A73" s="128"/>
      <c r="B73" s="121"/>
      <c r="C73" s="112"/>
      <c r="D73" s="113"/>
      <c r="E73" s="115"/>
      <c r="F73" s="269"/>
      <c r="G73" s="112"/>
      <c r="H73" s="115"/>
      <c r="I73" s="115"/>
      <c r="J73" s="115"/>
      <c r="K73" s="115"/>
      <c r="L73" s="115"/>
      <c r="M73" s="287"/>
      <c r="N73" s="115"/>
      <c r="O73" s="115"/>
      <c r="P73" s="116"/>
      <c r="Q73" s="116"/>
      <c r="R73" s="116"/>
      <c r="S73" s="116"/>
      <c r="T73" s="116"/>
      <c r="U73" s="155"/>
      <c r="V73" s="154"/>
      <c r="W73" s="154"/>
      <c r="X73" s="154"/>
    </row>
    <row r="74" spans="1:24" s="106" customFormat="1" ht="8.25">
      <c r="A74" s="128"/>
      <c r="B74" s="121"/>
      <c r="C74" s="112"/>
      <c r="D74" s="113"/>
      <c r="E74" s="115"/>
      <c r="F74" s="269"/>
      <c r="G74" s="112"/>
      <c r="H74" s="115"/>
      <c r="I74" s="115"/>
      <c r="J74" s="115"/>
      <c r="K74" s="115"/>
      <c r="L74" s="115"/>
      <c r="M74" s="287"/>
      <c r="N74" s="115"/>
      <c r="O74" s="115"/>
      <c r="P74" s="116"/>
      <c r="Q74" s="116"/>
      <c r="R74" s="116"/>
      <c r="S74" s="116"/>
      <c r="T74" s="116"/>
      <c r="U74" s="155"/>
      <c r="V74" s="154"/>
      <c r="W74" s="154"/>
      <c r="X74" s="154"/>
    </row>
    <row r="75" spans="1:24" s="106" customFormat="1" ht="8.25">
      <c r="A75" s="128"/>
      <c r="B75" s="122"/>
      <c r="C75" s="112"/>
      <c r="D75" s="113"/>
      <c r="E75" s="115"/>
      <c r="F75" s="269"/>
      <c r="G75" s="112"/>
      <c r="H75" s="115"/>
      <c r="I75" s="115"/>
      <c r="J75" s="115"/>
      <c r="K75" s="115"/>
      <c r="L75" s="115"/>
      <c r="M75" s="287"/>
      <c r="N75" s="115"/>
      <c r="O75" s="115"/>
      <c r="P75" s="116"/>
      <c r="Q75" s="116"/>
      <c r="R75" s="116"/>
      <c r="S75" s="116"/>
      <c r="T75" s="116"/>
      <c r="U75" s="155"/>
      <c r="V75" s="154"/>
      <c r="W75" s="154"/>
      <c r="X75" s="154"/>
    </row>
    <row r="76" spans="1:24" s="106" customFormat="1" ht="8.25">
      <c r="A76" s="128"/>
      <c r="B76" s="122"/>
      <c r="C76" s="112"/>
      <c r="D76" s="113"/>
      <c r="E76" s="115"/>
      <c r="F76" s="269"/>
      <c r="G76" s="112"/>
      <c r="H76" s="115"/>
      <c r="I76" s="115"/>
      <c r="J76" s="115"/>
      <c r="K76" s="115"/>
      <c r="L76" s="115"/>
      <c r="M76" s="287"/>
      <c r="N76" s="115"/>
      <c r="O76" s="115"/>
      <c r="P76" s="116"/>
      <c r="Q76" s="116"/>
      <c r="R76" s="116"/>
      <c r="S76" s="116"/>
      <c r="T76" s="116"/>
      <c r="U76" s="155"/>
      <c r="V76" s="154"/>
      <c r="W76" s="154"/>
      <c r="X76" s="154"/>
    </row>
    <row r="77" spans="1:24" s="106" customFormat="1" ht="8.25">
      <c r="A77" s="118"/>
      <c r="B77" s="123"/>
      <c r="C77" s="112"/>
      <c r="D77" s="113"/>
      <c r="E77" s="115"/>
      <c r="F77" s="269"/>
      <c r="G77" s="112"/>
      <c r="H77" s="115"/>
      <c r="I77" s="115"/>
      <c r="J77" s="115"/>
      <c r="K77" s="115"/>
      <c r="L77" s="115"/>
      <c r="M77" s="287"/>
      <c r="N77" s="115"/>
      <c r="O77" s="115"/>
      <c r="P77" s="116"/>
      <c r="Q77" s="116"/>
      <c r="R77" s="116"/>
      <c r="S77" s="116"/>
      <c r="T77" s="116"/>
      <c r="U77" s="155"/>
      <c r="V77" s="154"/>
      <c r="W77" s="154"/>
      <c r="X77" s="154"/>
    </row>
    <row r="78" spans="1:24" s="106" customFormat="1" ht="8.25">
      <c r="A78" s="128"/>
      <c r="B78" s="111"/>
      <c r="C78" s="112"/>
      <c r="D78" s="113"/>
      <c r="E78" s="115"/>
      <c r="F78" s="269"/>
      <c r="G78" s="112"/>
      <c r="H78" s="115"/>
      <c r="I78" s="115"/>
      <c r="J78" s="115"/>
      <c r="K78" s="115"/>
      <c r="L78" s="115"/>
      <c r="M78" s="287"/>
      <c r="N78" s="115"/>
      <c r="O78" s="115"/>
      <c r="P78" s="116"/>
      <c r="Q78" s="116"/>
      <c r="R78" s="116"/>
      <c r="S78" s="116"/>
      <c r="T78" s="116"/>
      <c r="U78" s="155"/>
      <c r="V78" s="154"/>
      <c r="W78" s="154"/>
      <c r="X78" s="154"/>
    </row>
    <row r="79" spans="1:24" s="106" customFormat="1" ht="8.25">
      <c r="A79" s="128"/>
      <c r="B79" s="111"/>
      <c r="C79" s="112"/>
      <c r="D79" s="113"/>
      <c r="E79" s="115"/>
      <c r="F79" s="269"/>
      <c r="G79" s="112"/>
      <c r="H79" s="115"/>
      <c r="I79" s="115"/>
      <c r="J79" s="115"/>
      <c r="K79" s="115"/>
      <c r="L79" s="115"/>
      <c r="M79" s="287"/>
      <c r="N79" s="115"/>
      <c r="O79" s="115"/>
      <c r="P79" s="116"/>
      <c r="Q79" s="116"/>
      <c r="R79" s="116"/>
      <c r="S79" s="116"/>
      <c r="T79" s="116"/>
      <c r="U79" s="155"/>
      <c r="V79" s="154"/>
      <c r="W79" s="154"/>
      <c r="X79" s="154"/>
    </row>
    <row r="80" spans="1:24" s="106" customFormat="1" ht="8.25">
      <c r="A80" s="128"/>
      <c r="B80" s="122"/>
      <c r="C80" s="112"/>
      <c r="D80" s="113"/>
      <c r="E80" s="115"/>
      <c r="F80" s="269"/>
      <c r="G80" s="112"/>
      <c r="H80" s="115"/>
      <c r="I80" s="115"/>
      <c r="J80" s="115"/>
      <c r="K80" s="115"/>
      <c r="L80" s="115"/>
      <c r="M80" s="287"/>
      <c r="N80" s="115"/>
      <c r="O80" s="115"/>
      <c r="P80" s="116"/>
      <c r="Q80" s="116"/>
      <c r="R80" s="116"/>
      <c r="S80" s="116"/>
      <c r="T80" s="116"/>
      <c r="U80" s="155"/>
      <c r="V80" s="154"/>
      <c r="W80" s="154"/>
      <c r="X80" s="154"/>
    </row>
    <row r="81" spans="1:24" s="106" customFormat="1" ht="8.25">
      <c r="A81" s="128"/>
      <c r="B81" s="111"/>
      <c r="C81" s="112"/>
      <c r="D81" s="113"/>
      <c r="E81" s="115"/>
      <c r="F81" s="269"/>
      <c r="G81" s="112"/>
      <c r="H81" s="115"/>
      <c r="I81" s="115"/>
      <c r="J81" s="115"/>
      <c r="K81" s="115"/>
      <c r="L81" s="115"/>
      <c r="M81" s="287"/>
      <c r="N81" s="115"/>
      <c r="O81" s="115"/>
      <c r="P81" s="116"/>
      <c r="Q81" s="116"/>
      <c r="R81" s="116"/>
      <c r="S81" s="116"/>
      <c r="T81" s="116"/>
      <c r="U81" s="155"/>
      <c r="V81" s="154"/>
      <c r="W81" s="154"/>
      <c r="X81" s="154"/>
    </row>
    <row r="82" spans="1:24" s="106" customFormat="1" ht="8.25">
      <c r="A82" s="118"/>
      <c r="B82" s="123"/>
      <c r="C82" s="112"/>
      <c r="D82" s="113"/>
      <c r="E82" s="115"/>
      <c r="F82" s="269"/>
      <c r="G82" s="112"/>
      <c r="H82" s="115"/>
      <c r="I82" s="115"/>
      <c r="J82" s="115"/>
      <c r="K82" s="115"/>
      <c r="L82" s="115"/>
      <c r="M82" s="287"/>
      <c r="N82" s="115"/>
      <c r="O82" s="115"/>
      <c r="P82" s="116"/>
      <c r="Q82" s="116"/>
      <c r="R82" s="116"/>
      <c r="S82" s="116"/>
      <c r="T82" s="116"/>
      <c r="U82" s="155"/>
      <c r="V82" s="154"/>
      <c r="W82" s="154"/>
      <c r="X82" s="154"/>
    </row>
    <row r="83" spans="1:24" s="106" customFormat="1" ht="8.25">
      <c r="A83" s="118"/>
      <c r="B83" s="123"/>
      <c r="C83" s="112"/>
      <c r="D83" s="113"/>
      <c r="E83" s="115"/>
      <c r="F83" s="269"/>
      <c r="G83" s="112"/>
      <c r="H83" s="115"/>
      <c r="I83" s="115"/>
      <c r="J83" s="115"/>
      <c r="K83" s="115"/>
      <c r="L83" s="115"/>
      <c r="M83" s="287"/>
      <c r="N83" s="115"/>
      <c r="O83" s="115"/>
      <c r="P83" s="116"/>
      <c r="Q83" s="116"/>
      <c r="R83" s="116"/>
      <c r="S83" s="116"/>
      <c r="T83" s="116"/>
      <c r="U83" s="155"/>
      <c r="V83" s="154"/>
      <c r="W83" s="154"/>
      <c r="X83" s="154"/>
    </row>
    <row r="84" spans="1:24" s="106" customFormat="1" ht="8.25">
      <c r="A84" s="113"/>
      <c r="B84" s="111"/>
      <c r="C84" s="112"/>
      <c r="D84" s="113"/>
      <c r="E84" s="115"/>
      <c r="F84" s="269"/>
      <c r="G84" s="112"/>
      <c r="H84" s="115"/>
      <c r="I84" s="115"/>
      <c r="J84" s="115"/>
      <c r="K84" s="115"/>
      <c r="L84" s="115"/>
      <c r="M84" s="287"/>
      <c r="N84" s="115"/>
      <c r="O84" s="115"/>
      <c r="P84" s="116"/>
      <c r="Q84" s="116"/>
      <c r="R84" s="116"/>
      <c r="S84" s="116"/>
      <c r="T84" s="116"/>
      <c r="U84" s="155"/>
      <c r="V84" s="154"/>
      <c r="W84" s="154"/>
      <c r="X84" s="154"/>
    </row>
    <row r="85" spans="1:24" s="106" customFormat="1" ht="8.25">
      <c r="A85" s="113"/>
      <c r="B85" s="111"/>
      <c r="C85" s="112"/>
      <c r="D85" s="113"/>
      <c r="E85" s="115"/>
      <c r="F85" s="269"/>
      <c r="G85" s="112"/>
      <c r="H85" s="115"/>
      <c r="I85" s="115"/>
      <c r="J85" s="115"/>
      <c r="K85" s="115"/>
      <c r="L85" s="115"/>
      <c r="M85" s="287"/>
      <c r="N85" s="115"/>
      <c r="O85" s="115"/>
      <c r="P85" s="116"/>
      <c r="Q85" s="116"/>
      <c r="R85" s="116"/>
      <c r="S85" s="116"/>
      <c r="T85" s="116"/>
      <c r="U85" s="155"/>
      <c r="V85" s="154"/>
      <c r="W85" s="154"/>
      <c r="X85" s="154"/>
    </row>
    <row r="86" spans="1:24" s="106" customFormat="1" ht="8.25">
      <c r="A86" s="113"/>
      <c r="B86" s="111"/>
      <c r="C86" s="112"/>
      <c r="D86" s="113"/>
      <c r="E86" s="115"/>
      <c r="F86" s="269"/>
      <c r="G86" s="112"/>
      <c r="H86" s="115"/>
      <c r="I86" s="115"/>
      <c r="J86" s="115"/>
      <c r="K86" s="115"/>
      <c r="L86" s="115"/>
      <c r="M86" s="287"/>
      <c r="N86" s="115"/>
      <c r="O86" s="115"/>
      <c r="P86" s="116"/>
      <c r="Q86" s="116"/>
      <c r="R86" s="116"/>
      <c r="S86" s="116"/>
      <c r="T86" s="116"/>
      <c r="U86" s="155"/>
      <c r="V86" s="154"/>
      <c r="W86" s="154"/>
      <c r="X86" s="154"/>
    </row>
    <row r="87" spans="1:24" s="106" customFormat="1" ht="8.25">
      <c r="A87" s="113"/>
      <c r="B87" s="111"/>
      <c r="C87" s="112"/>
      <c r="D87" s="113"/>
      <c r="E87" s="115"/>
      <c r="F87" s="269"/>
      <c r="G87" s="112"/>
      <c r="H87" s="115"/>
      <c r="I87" s="115"/>
      <c r="J87" s="115"/>
      <c r="K87" s="115"/>
      <c r="L87" s="115"/>
      <c r="M87" s="287"/>
      <c r="N87" s="115"/>
      <c r="O87" s="115"/>
      <c r="P87" s="116"/>
      <c r="Q87" s="116"/>
      <c r="R87" s="116"/>
      <c r="S87" s="116"/>
      <c r="T87" s="116"/>
      <c r="U87" s="155"/>
      <c r="V87" s="154"/>
      <c r="W87" s="154"/>
      <c r="X87" s="154"/>
    </row>
    <row r="88" spans="1:24" s="106" customFormat="1" ht="8.25">
      <c r="A88" s="128"/>
      <c r="B88" s="122"/>
      <c r="C88" s="112"/>
      <c r="D88" s="113"/>
      <c r="E88" s="115"/>
      <c r="F88" s="269"/>
      <c r="G88" s="112"/>
      <c r="H88" s="115"/>
      <c r="I88" s="115"/>
      <c r="J88" s="115"/>
      <c r="K88" s="115"/>
      <c r="L88" s="115"/>
      <c r="M88" s="287"/>
      <c r="N88" s="115"/>
      <c r="O88" s="115"/>
      <c r="P88" s="116"/>
      <c r="Q88" s="116"/>
      <c r="R88" s="116"/>
      <c r="S88" s="116"/>
      <c r="T88" s="116"/>
      <c r="U88" s="155"/>
      <c r="V88" s="154"/>
      <c r="W88" s="154"/>
      <c r="X88" s="154"/>
    </row>
    <row r="89" spans="1:24" s="106" customFormat="1" ht="8.25">
      <c r="A89" s="113"/>
      <c r="B89" s="123"/>
      <c r="C89" s="112"/>
      <c r="D89" s="113"/>
      <c r="E89" s="115"/>
      <c r="F89" s="269"/>
      <c r="G89" s="112"/>
      <c r="H89" s="115"/>
      <c r="I89" s="115"/>
      <c r="J89" s="115"/>
      <c r="K89" s="115"/>
      <c r="L89" s="115"/>
      <c r="M89" s="287"/>
      <c r="N89" s="115"/>
      <c r="O89" s="115"/>
      <c r="P89" s="116"/>
      <c r="Q89" s="116"/>
      <c r="R89" s="116"/>
      <c r="S89" s="116"/>
      <c r="T89" s="116"/>
      <c r="U89" s="155"/>
      <c r="V89" s="154"/>
      <c r="W89" s="154"/>
      <c r="X89" s="154"/>
    </row>
    <row r="90" spans="1:24" s="106" customFormat="1" ht="8.25">
      <c r="A90" s="118"/>
      <c r="B90" s="123"/>
      <c r="C90" s="112"/>
      <c r="D90" s="113"/>
      <c r="E90" s="115"/>
      <c r="F90" s="269"/>
      <c r="G90" s="112"/>
      <c r="H90" s="115"/>
      <c r="I90" s="115"/>
      <c r="J90" s="115"/>
      <c r="K90" s="115"/>
      <c r="L90" s="115"/>
      <c r="M90" s="287"/>
      <c r="N90" s="115"/>
      <c r="O90" s="115"/>
      <c r="P90" s="116"/>
      <c r="Q90" s="116"/>
      <c r="R90" s="116"/>
      <c r="S90" s="116"/>
      <c r="T90" s="116"/>
      <c r="U90" s="155"/>
      <c r="V90" s="154"/>
      <c r="W90" s="154"/>
      <c r="X90" s="154"/>
    </row>
    <row r="91" spans="1:24" s="106" customFormat="1" ht="8.25">
      <c r="A91" s="118"/>
      <c r="B91" s="123"/>
      <c r="C91" s="112"/>
      <c r="D91" s="113"/>
      <c r="E91" s="115"/>
      <c r="F91" s="269"/>
      <c r="G91" s="112"/>
      <c r="H91" s="115"/>
      <c r="I91" s="115"/>
      <c r="J91" s="115"/>
      <c r="K91" s="115"/>
      <c r="L91" s="115"/>
      <c r="M91" s="287"/>
      <c r="N91" s="115"/>
      <c r="O91" s="115"/>
      <c r="P91" s="116"/>
      <c r="Q91" s="116"/>
      <c r="R91" s="116"/>
      <c r="S91" s="116"/>
      <c r="T91" s="116"/>
      <c r="U91" s="155"/>
      <c r="V91" s="154"/>
      <c r="W91" s="154"/>
      <c r="X91" s="154"/>
    </row>
    <row r="92" spans="1:24" s="106" customFormat="1" ht="8.25">
      <c r="A92" s="113"/>
      <c r="B92" s="111"/>
      <c r="C92" s="112"/>
      <c r="D92" s="113"/>
      <c r="E92" s="115"/>
      <c r="F92" s="269"/>
      <c r="G92" s="112"/>
      <c r="H92" s="115"/>
      <c r="I92" s="115"/>
      <c r="J92" s="115"/>
      <c r="K92" s="115"/>
      <c r="L92" s="115"/>
      <c r="M92" s="287"/>
      <c r="N92" s="115"/>
      <c r="O92" s="115"/>
      <c r="P92" s="116"/>
      <c r="Q92" s="116"/>
      <c r="R92" s="116"/>
      <c r="S92" s="116"/>
      <c r="T92" s="116"/>
      <c r="U92" s="155"/>
      <c r="V92" s="154"/>
      <c r="W92" s="154"/>
      <c r="X92" s="154"/>
    </row>
    <row r="93" spans="1:24" s="106" customFormat="1" ht="8.25">
      <c r="A93" s="128"/>
      <c r="B93" s="122"/>
      <c r="C93" s="112"/>
      <c r="D93" s="113"/>
      <c r="E93" s="115"/>
      <c r="F93" s="269"/>
      <c r="G93" s="112"/>
      <c r="H93" s="115"/>
      <c r="I93" s="115"/>
      <c r="J93" s="115"/>
      <c r="K93" s="115"/>
      <c r="L93" s="115"/>
      <c r="M93" s="287"/>
      <c r="N93" s="115"/>
      <c r="O93" s="115"/>
      <c r="P93" s="116"/>
      <c r="Q93" s="116"/>
      <c r="R93" s="116"/>
      <c r="S93" s="116"/>
      <c r="T93" s="116"/>
      <c r="U93" s="155"/>
      <c r="V93" s="154"/>
      <c r="W93" s="154"/>
      <c r="X93" s="154"/>
    </row>
    <row r="94" spans="1:24" s="106" customFormat="1" ht="8.25">
      <c r="A94" s="118"/>
      <c r="B94" s="123"/>
      <c r="C94" s="112"/>
      <c r="D94" s="113"/>
      <c r="E94" s="114"/>
      <c r="F94" s="269"/>
      <c r="G94" s="112"/>
      <c r="H94" s="115"/>
      <c r="I94" s="115"/>
      <c r="J94" s="115"/>
      <c r="K94" s="115"/>
      <c r="L94" s="115"/>
      <c r="M94" s="287"/>
      <c r="N94" s="115"/>
      <c r="O94" s="115"/>
      <c r="P94" s="116"/>
      <c r="Q94" s="116"/>
      <c r="R94" s="116"/>
      <c r="S94" s="116"/>
      <c r="T94" s="116"/>
      <c r="U94" s="155"/>
      <c r="V94" s="154"/>
      <c r="W94" s="154"/>
      <c r="X94" s="154"/>
    </row>
    <row r="95" spans="1:24" s="106" customFormat="1" ht="8.25">
      <c r="A95" s="118"/>
      <c r="B95" s="123"/>
      <c r="C95" s="112"/>
      <c r="D95" s="113"/>
      <c r="E95" s="114"/>
      <c r="F95" s="269"/>
      <c r="G95" s="112"/>
      <c r="H95" s="115"/>
      <c r="I95" s="115"/>
      <c r="J95" s="115"/>
      <c r="K95" s="115"/>
      <c r="L95" s="115"/>
      <c r="M95" s="287"/>
      <c r="N95" s="115"/>
      <c r="O95" s="115"/>
      <c r="P95" s="116"/>
      <c r="Q95" s="116"/>
      <c r="R95" s="116"/>
      <c r="S95" s="116"/>
      <c r="T95" s="116"/>
      <c r="U95" s="155"/>
      <c r="V95" s="154"/>
      <c r="W95" s="154"/>
      <c r="X95" s="154"/>
    </row>
    <row r="96" spans="1:24" s="1" customFormat="1" ht="14.25" customHeight="1">
      <c r="A96" s="129"/>
      <c r="B96" s="130"/>
      <c r="C96" s="2"/>
      <c r="D96" s="131"/>
      <c r="E96" s="132"/>
      <c r="F96" s="273"/>
      <c r="G96" s="133"/>
      <c r="H96" s="132"/>
      <c r="I96" s="132"/>
      <c r="J96" s="132"/>
      <c r="K96" s="132"/>
      <c r="L96" s="132"/>
      <c r="M96" s="289"/>
      <c r="N96" s="132"/>
      <c r="O96" s="132"/>
      <c r="P96" s="134"/>
      <c r="Q96" s="134"/>
      <c r="R96" s="134"/>
      <c r="S96" s="134"/>
      <c r="T96" s="134"/>
      <c r="U96" s="151"/>
      <c r="V96" s="152"/>
      <c r="W96" s="152"/>
      <c r="X96" s="152"/>
    </row>
    <row r="97" spans="1:21" ht="12.75">
      <c r="A97" s="42"/>
      <c r="B97" s="135"/>
      <c r="C97" s="31"/>
      <c r="D97" s="30"/>
      <c r="E97" s="31"/>
      <c r="F97" s="30"/>
      <c r="G97" s="31"/>
      <c r="H97" s="31"/>
      <c r="I97" s="31"/>
      <c r="J97" s="31"/>
      <c r="K97" s="31"/>
      <c r="L97" s="31"/>
      <c r="M97" s="280"/>
      <c r="N97" s="31"/>
      <c r="O97" s="31"/>
      <c r="P97" s="31"/>
      <c r="Q97" s="31"/>
      <c r="R97" s="31"/>
      <c r="S97" s="31"/>
      <c r="T97" s="31"/>
      <c r="U97" s="103"/>
    </row>
    <row r="98" spans="1:24" s="31" customFormat="1" ht="12.75">
      <c r="A98" s="42"/>
      <c r="D98" s="30"/>
      <c r="F98" s="30"/>
      <c r="M98" s="280"/>
      <c r="U98" s="103"/>
      <c r="V98" s="103"/>
      <c r="W98" s="103"/>
      <c r="X98" s="103"/>
    </row>
    <row r="99" spans="1:24" s="31" customFormat="1" ht="12.75">
      <c r="A99" s="42"/>
      <c r="D99" s="30"/>
      <c r="F99" s="30"/>
      <c r="M99" s="280"/>
      <c r="U99" s="103"/>
      <c r="V99" s="103"/>
      <c r="W99" s="103"/>
      <c r="X99" s="103"/>
    </row>
    <row r="100" spans="1:24" s="31" customFormat="1" ht="12.75">
      <c r="A100" s="42"/>
      <c r="D100" s="30"/>
      <c r="F100" s="30"/>
      <c r="M100" s="280"/>
      <c r="U100" s="103"/>
      <c r="V100" s="103"/>
      <c r="W100" s="103"/>
      <c r="X100" s="103"/>
    </row>
    <row r="101" spans="1:24" s="31" customFormat="1" ht="12.75">
      <c r="A101" s="42"/>
      <c r="D101" s="30"/>
      <c r="F101" s="30"/>
      <c r="M101" s="280"/>
      <c r="U101" s="103"/>
      <c r="V101" s="103"/>
      <c r="W101" s="103"/>
      <c r="X101" s="103"/>
    </row>
    <row r="102" spans="1:24" s="31" customFormat="1" ht="12.75">
      <c r="A102" s="42"/>
      <c r="D102" s="30"/>
      <c r="F102" s="30"/>
      <c r="M102" s="280"/>
      <c r="U102" s="103"/>
      <c r="V102" s="103"/>
      <c r="W102" s="103"/>
      <c r="X102" s="103"/>
    </row>
    <row r="103" spans="1:24" s="31" customFormat="1" ht="12.75">
      <c r="A103" s="42"/>
      <c r="D103" s="30"/>
      <c r="F103" s="30"/>
      <c r="M103" s="280"/>
      <c r="U103" s="103"/>
      <c r="V103" s="103"/>
      <c r="W103" s="103"/>
      <c r="X103" s="103"/>
    </row>
    <row r="104" spans="1:24" s="31" customFormat="1" ht="12.75">
      <c r="A104" s="42"/>
      <c r="D104" s="30"/>
      <c r="F104" s="30"/>
      <c r="M104" s="280"/>
      <c r="U104" s="103"/>
      <c r="V104" s="103"/>
      <c r="W104" s="103"/>
      <c r="X104" s="103"/>
    </row>
    <row r="105" spans="1:24" s="31" customFormat="1" ht="12.75">
      <c r="A105" s="42"/>
      <c r="D105" s="30"/>
      <c r="F105" s="30"/>
      <c r="M105" s="280"/>
      <c r="U105" s="103"/>
      <c r="V105" s="103"/>
      <c r="W105" s="103"/>
      <c r="X105" s="103"/>
    </row>
    <row r="106" spans="4:24" s="31" customFormat="1" ht="18" customHeight="1">
      <c r="D106" s="30"/>
      <c r="F106" s="30"/>
      <c r="M106" s="280"/>
      <c r="U106" s="103"/>
      <c r="V106" s="103"/>
      <c r="W106" s="103"/>
      <c r="X106" s="103"/>
    </row>
    <row r="107" spans="4:24" s="31" customFormat="1" ht="12.75" customHeight="1">
      <c r="D107" s="30"/>
      <c r="F107" s="30"/>
      <c r="M107" s="280"/>
      <c r="U107" s="103"/>
      <c r="V107" s="103"/>
      <c r="W107" s="103"/>
      <c r="X107" s="103"/>
    </row>
    <row r="108" spans="4:24" s="31" customFormat="1" ht="12.75">
      <c r="D108" s="30"/>
      <c r="F108" s="30"/>
      <c r="M108" s="280"/>
      <c r="U108" s="103"/>
      <c r="V108" s="103"/>
      <c r="W108" s="103"/>
      <c r="X108" s="103"/>
    </row>
    <row r="109" spans="4:24" s="31" customFormat="1" ht="12.75">
      <c r="D109" s="30"/>
      <c r="F109" s="30"/>
      <c r="M109" s="280"/>
      <c r="U109" s="103"/>
      <c r="V109" s="103"/>
      <c r="W109" s="103"/>
      <c r="X109" s="103"/>
    </row>
  </sheetData>
  <mergeCells count="15">
    <mergeCell ref="U9:X9"/>
    <mergeCell ref="H7:J7"/>
    <mergeCell ref="P7:R7"/>
    <mergeCell ref="T8:T9"/>
    <mergeCell ref="K7:L7"/>
    <mergeCell ref="K8:K9"/>
    <mergeCell ref="L8:L9"/>
    <mergeCell ref="E7:E8"/>
    <mergeCell ref="S7:T7"/>
    <mergeCell ref="A7:A8"/>
    <mergeCell ref="B7:B8"/>
    <mergeCell ref="C7:C8"/>
    <mergeCell ref="D7:D8"/>
    <mergeCell ref="G7:G8"/>
    <mergeCell ref="F7:F8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110" r:id="rId1"/>
  <headerFooter alignWithMargins="0">
    <oddHeader>&amp;L&amp;"Arial Black,Regular"&amp;12TABELA 3: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G1">
      <selection activeCell="J14" sqref="J14"/>
    </sheetView>
  </sheetViews>
  <sheetFormatPr defaultColWidth="9.140625" defaultRowHeight="12.75"/>
  <cols>
    <col min="1" max="1" width="4.57421875" style="0" customWidth="1"/>
    <col min="2" max="2" width="23.28125" style="0" customWidth="1"/>
    <col min="3" max="3" width="5.7109375" style="0" customWidth="1"/>
    <col min="4" max="4" width="5.8515625" style="0" customWidth="1"/>
    <col min="6" max="6" width="6.57421875" style="0" customWidth="1"/>
    <col min="7" max="7" width="7.57421875" style="0" customWidth="1"/>
    <col min="8" max="8" width="11.7109375" style="0" customWidth="1"/>
    <col min="9" max="9" width="11.421875" style="0" customWidth="1"/>
    <col min="10" max="10" width="12.140625" style="0" customWidth="1"/>
    <col min="11" max="11" width="0.13671875" style="0" hidden="1" customWidth="1"/>
    <col min="12" max="12" width="0" style="0" hidden="1" customWidth="1"/>
    <col min="13" max="14" width="6.7109375" style="0" hidden="1" customWidth="1"/>
    <col min="15" max="15" width="7.7109375" style="0" hidden="1" customWidth="1"/>
    <col min="16" max="16" width="0" style="0" hidden="1" customWidth="1"/>
    <col min="17" max="17" width="13.28125" style="0" customWidth="1"/>
    <col min="18" max="18" width="12.57421875" style="0" customWidth="1"/>
  </cols>
  <sheetData>
    <row r="1" spans="1:17" ht="19.5" customHeight="1">
      <c r="A1" s="92" t="s">
        <v>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3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ht="13.5">
      <c r="B3" s="55" t="s">
        <v>66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31"/>
    </row>
    <row r="4" spans="1:16" ht="15">
      <c r="A4" s="51" t="s">
        <v>47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8" ht="39" customHeight="1">
      <c r="A6" s="95" t="s">
        <v>2</v>
      </c>
      <c r="B6" s="52" t="s">
        <v>67</v>
      </c>
      <c r="C6" s="350" t="s">
        <v>68</v>
      </c>
      <c r="D6" s="350" t="s">
        <v>48</v>
      </c>
      <c r="E6" s="350" t="s">
        <v>69</v>
      </c>
      <c r="F6" s="350" t="s">
        <v>49</v>
      </c>
      <c r="G6" s="352" t="s">
        <v>70</v>
      </c>
      <c r="H6" s="88" t="s">
        <v>51</v>
      </c>
      <c r="I6" s="89"/>
      <c r="J6" s="90"/>
      <c r="K6" s="45"/>
      <c r="L6" s="43"/>
      <c r="M6" s="43"/>
      <c r="N6" s="43"/>
      <c r="O6" s="43"/>
      <c r="P6" s="53"/>
      <c r="Q6" s="91" t="s">
        <v>52</v>
      </c>
      <c r="R6" s="96"/>
    </row>
    <row r="7" spans="1:18" ht="24.75" customHeight="1">
      <c r="A7" s="87" t="s">
        <v>53</v>
      </c>
      <c r="B7" s="101" t="s">
        <v>71</v>
      </c>
      <c r="C7" s="351"/>
      <c r="D7" s="351"/>
      <c r="E7" s="351"/>
      <c r="F7" s="351"/>
      <c r="G7" s="353"/>
      <c r="H7" s="99" t="s">
        <v>54</v>
      </c>
      <c r="I7" s="99" t="s">
        <v>55</v>
      </c>
      <c r="J7" s="99" t="s">
        <v>56</v>
      </c>
      <c r="K7" s="44"/>
      <c r="L7" s="48"/>
      <c r="M7" s="12"/>
      <c r="N7" s="12"/>
      <c r="O7" s="12"/>
      <c r="P7" s="39" t="s">
        <v>57</v>
      </c>
      <c r="Q7" s="97" t="s">
        <v>58</v>
      </c>
      <c r="R7" s="98" t="s">
        <v>59</v>
      </c>
    </row>
    <row r="8" spans="1:18" ht="15" customHeight="1">
      <c r="A8" s="50"/>
      <c r="B8" s="50"/>
      <c r="C8" s="50"/>
      <c r="D8" s="86" t="s">
        <v>60</v>
      </c>
      <c r="E8" s="50"/>
      <c r="F8" s="94" t="s">
        <v>62</v>
      </c>
      <c r="G8" s="50"/>
      <c r="H8" s="27" t="s">
        <v>63</v>
      </c>
      <c r="I8" s="27" t="s">
        <v>63</v>
      </c>
      <c r="J8" s="27" t="s">
        <v>63</v>
      </c>
      <c r="K8" s="4"/>
      <c r="L8" s="26"/>
      <c r="M8" s="40"/>
      <c r="N8" s="26"/>
      <c r="O8" s="26"/>
      <c r="P8" s="41" t="s">
        <v>63</v>
      </c>
      <c r="Q8" s="94" t="s">
        <v>64</v>
      </c>
      <c r="R8" s="71"/>
    </row>
    <row r="9" spans="1:18" ht="13.5" thickBot="1">
      <c r="A9" s="8">
        <v>1</v>
      </c>
      <c r="B9" s="8">
        <v>2</v>
      </c>
      <c r="C9" s="8"/>
      <c r="D9" s="8">
        <v>3</v>
      </c>
      <c r="E9" s="8"/>
      <c r="F9" s="8">
        <v>5</v>
      </c>
      <c r="G9" s="8"/>
      <c r="H9" s="9">
        <v>8</v>
      </c>
      <c r="I9" s="8">
        <v>9</v>
      </c>
      <c r="J9" s="10">
        <v>10</v>
      </c>
      <c r="K9" s="8">
        <v>11</v>
      </c>
      <c r="L9" s="10">
        <v>12</v>
      </c>
      <c r="M9" s="8">
        <v>13</v>
      </c>
      <c r="N9" s="10">
        <v>14</v>
      </c>
      <c r="O9" s="8">
        <v>15</v>
      </c>
      <c r="P9" s="10">
        <v>16</v>
      </c>
      <c r="Q9" s="8">
        <v>11</v>
      </c>
      <c r="R9" s="10">
        <v>12</v>
      </c>
    </row>
    <row r="10" spans="1:16" ht="12.75">
      <c r="A10" s="42" t="s">
        <v>11</v>
      </c>
      <c r="B10" s="31"/>
      <c r="C10" s="31"/>
      <c r="D10" s="31"/>
      <c r="E10" s="31"/>
      <c r="F10" s="31"/>
      <c r="G10" s="31" t="s">
        <v>72</v>
      </c>
      <c r="H10" s="17"/>
      <c r="I10" s="31"/>
      <c r="J10" s="20"/>
      <c r="K10" s="17"/>
      <c r="L10" s="31"/>
      <c r="M10" s="31"/>
      <c r="N10" s="31"/>
      <c r="O10" s="31"/>
      <c r="P10" s="20"/>
    </row>
    <row r="11" spans="1:16" ht="12.75">
      <c r="A11" s="42" t="s">
        <v>12</v>
      </c>
      <c r="B11" s="31"/>
      <c r="C11" s="31"/>
      <c r="D11" s="31"/>
      <c r="E11" s="31"/>
      <c r="F11" s="31"/>
      <c r="G11" s="31"/>
      <c r="H11" s="16"/>
      <c r="I11" s="31"/>
      <c r="J11" s="20"/>
      <c r="K11" s="16"/>
      <c r="L11" s="31"/>
      <c r="M11" s="31"/>
      <c r="N11" s="31"/>
      <c r="O11" s="31"/>
      <c r="P11" s="20"/>
    </row>
    <row r="12" spans="1:16" ht="12.75">
      <c r="A12" s="42" t="s">
        <v>13</v>
      </c>
      <c r="B12" s="31"/>
      <c r="C12" s="31"/>
      <c r="D12" s="31"/>
      <c r="E12" s="31"/>
      <c r="F12" s="31"/>
      <c r="G12" s="31"/>
      <c r="H12" s="16"/>
      <c r="I12" s="31"/>
      <c r="J12" s="20"/>
      <c r="K12" s="16"/>
      <c r="L12" s="31"/>
      <c r="M12" s="31"/>
      <c r="N12" s="31"/>
      <c r="O12" s="31"/>
      <c r="P12" s="20"/>
    </row>
    <row r="13" spans="1:16" ht="12.75">
      <c r="A13" s="42" t="s">
        <v>14</v>
      </c>
      <c r="B13" s="31"/>
      <c r="C13" s="31"/>
      <c r="D13" s="31"/>
      <c r="E13" s="31"/>
      <c r="F13" s="31"/>
      <c r="G13" s="31"/>
      <c r="H13" s="16"/>
      <c r="I13" s="31"/>
      <c r="J13" s="20"/>
      <c r="K13" s="16"/>
      <c r="L13" s="31"/>
      <c r="M13" s="31"/>
      <c r="N13" s="31"/>
      <c r="O13" s="31"/>
      <c r="P13" s="20"/>
    </row>
    <row r="14" spans="1:16" ht="12.75">
      <c r="A14" s="42" t="s">
        <v>15</v>
      </c>
      <c r="B14" s="31"/>
      <c r="C14" s="31"/>
      <c r="D14" s="31"/>
      <c r="E14" s="31"/>
      <c r="F14" s="31"/>
      <c r="G14" s="31"/>
      <c r="H14" s="16"/>
      <c r="I14" s="31"/>
      <c r="J14" s="20"/>
      <c r="K14" s="16"/>
      <c r="L14" s="31"/>
      <c r="M14" s="31"/>
      <c r="N14" s="31"/>
      <c r="O14" s="31"/>
      <c r="P14" s="20"/>
    </row>
    <row r="15" spans="1:16" ht="12.75">
      <c r="A15" s="42" t="s">
        <v>16</v>
      </c>
      <c r="B15" s="31"/>
      <c r="C15" s="31"/>
      <c r="D15" s="31"/>
      <c r="E15" s="31"/>
      <c r="F15" s="31"/>
      <c r="G15" s="31"/>
      <c r="H15" s="16"/>
      <c r="I15" s="31"/>
      <c r="J15" s="20"/>
      <c r="K15" s="16"/>
      <c r="L15" s="31"/>
      <c r="M15" s="31"/>
      <c r="N15" s="31"/>
      <c r="O15" s="31"/>
      <c r="P15" s="20"/>
    </row>
    <row r="16" spans="1:16" ht="12.75">
      <c r="A16" s="42" t="s">
        <v>17</v>
      </c>
      <c r="B16" s="31"/>
      <c r="C16" s="31"/>
      <c r="D16" s="31"/>
      <c r="E16" s="31"/>
      <c r="F16" s="31"/>
      <c r="G16" s="31"/>
      <c r="H16" s="16"/>
      <c r="I16" s="31"/>
      <c r="J16" s="20"/>
      <c r="K16" s="16"/>
      <c r="L16" s="31"/>
      <c r="M16" s="31"/>
      <c r="N16" s="31"/>
      <c r="O16" s="31"/>
      <c r="P16" s="20"/>
    </row>
    <row r="17" spans="1:16" ht="12.75">
      <c r="A17" s="42" t="s">
        <v>18</v>
      </c>
      <c r="B17" s="31"/>
      <c r="C17" s="31"/>
      <c r="D17" s="31"/>
      <c r="E17" s="31"/>
      <c r="F17" s="31"/>
      <c r="G17" s="31"/>
      <c r="H17" s="16"/>
      <c r="I17" s="31"/>
      <c r="J17" s="20"/>
      <c r="K17" s="16"/>
      <c r="L17" s="31"/>
      <c r="M17" s="31"/>
      <c r="N17" s="31"/>
      <c r="O17" s="31"/>
      <c r="P17" s="20"/>
    </row>
    <row r="18" spans="1:16" ht="12.75">
      <c r="A18" s="42" t="s">
        <v>19</v>
      </c>
      <c r="B18" s="31"/>
      <c r="C18" s="31"/>
      <c r="D18" s="31"/>
      <c r="E18" s="31"/>
      <c r="F18" s="31"/>
      <c r="G18" s="31"/>
      <c r="H18" s="16"/>
      <c r="I18" s="31"/>
      <c r="J18" s="20"/>
      <c r="K18" s="16"/>
      <c r="L18" s="31"/>
      <c r="M18" s="31"/>
      <c r="N18" s="31"/>
      <c r="O18" s="31"/>
      <c r="P18" s="20"/>
    </row>
    <row r="19" spans="1:16" ht="12.75">
      <c r="A19" s="42" t="s">
        <v>20</v>
      </c>
      <c r="B19" s="31"/>
      <c r="C19" s="31"/>
      <c r="D19" s="31"/>
      <c r="E19" s="31"/>
      <c r="F19" s="31"/>
      <c r="G19" s="31"/>
      <c r="H19" s="16"/>
      <c r="I19" s="31"/>
      <c r="J19" s="20"/>
      <c r="K19" s="16"/>
      <c r="L19" s="31"/>
      <c r="M19" s="31"/>
      <c r="N19" s="31"/>
      <c r="O19" s="31"/>
      <c r="P19" s="20"/>
    </row>
    <row r="20" spans="1:16" ht="12.75">
      <c r="A20" s="42" t="s">
        <v>21</v>
      </c>
      <c r="B20" s="31"/>
      <c r="C20" s="31"/>
      <c r="D20" s="31"/>
      <c r="E20" s="31"/>
      <c r="F20" s="31"/>
      <c r="G20" s="31"/>
      <c r="H20" s="16"/>
      <c r="I20" s="31"/>
      <c r="J20" s="20"/>
      <c r="K20" s="16"/>
      <c r="L20" s="31"/>
      <c r="M20" s="31"/>
      <c r="N20" s="31"/>
      <c r="O20" s="31"/>
      <c r="P20" s="20"/>
    </row>
    <row r="21" spans="1:16" ht="12.75">
      <c r="A21" s="42" t="s">
        <v>22</v>
      </c>
      <c r="B21" s="31"/>
      <c r="C21" s="31"/>
      <c r="D21" s="31"/>
      <c r="E21" s="31"/>
      <c r="F21" s="31"/>
      <c r="G21" s="31"/>
      <c r="H21" s="16"/>
      <c r="I21" s="31"/>
      <c r="J21" s="20"/>
      <c r="K21" s="16"/>
      <c r="L21" s="31"/>
      <c r="M21" s="31"/>
      <c r="N21" s="31"/>
      <c r="O21" s="31"/>
      <c r="P21" s="20"/>
    </row>
    <row r="22" spans="1:16" ht="12.75">
      <c r="A22" s="42" t="s">
        <v>23</v>
      </c>
      <c r="B22" s="31"/>
      <c r="C22" s="31"/>
      <c r="D22" s="31"/>
      <c r="E22" s="31"/>
      <c r="F22" s="31"/>
      <c r="G22" s="31"/>
      <c r="H22" s="16"/>
      <c r="I22" s="31"/>
      <c r="J22" s="20"/>
      <c r="K22" s="16"/>
      <c r="L22" s="31"/>
      <c r="M22" s="31"/>
      <c r="N22" s="31"/>
      <c r="O22" s="31"/>
      <c r="P22" s="20"/>
    </row>
    <row r="23" spans="1:16" ht="12.75">
      <c r="A23" s="42" t="s">
        <v>24</v>
      </c>
      <c r="B23" s="31"/>
      <c r="C23" s="31"/>
      <c r="D23" s="31"/>
      <c r="E23" s="31"/>
      <c r="F23" s="31"/>
      <c r="G23" s="31"/>
      <c r="H23" s="16"/>
      <c r="I23" s="31"/>
      <c r="J23" s="20"/>
      <c r="K23" s="16"/>
      <c r="L23" s="31"/>
      <c r="M23" s="31"/>
      <c r="N23" s="31"/>
      <c r="O23" s="31"/>
      <c r="P23" s="20"/>
    </row>
    <row r="24" spans="1:16" ht="12.75">
      <c r="A24" s="42" t="s">
        <v>25</v>
      </c>
      <c r="B24" s="31"/>
      <c r="C24" s="31"/>
      <c r="D24" s="31"/>
      <c r="E24" s="31"/>
      <c r="F24" s="31"/>
      <c r="G24" s="31"/>
      <c r="H24" s="16"/>
      <c r="I24" s="31"/>
      <c r="J24" s="20"/>
      <c r="K24" s="16"/>
      <c r="L24" s="31"/>
      <c r="M24" s="31"/>
      <c r="N24" s="31"/>
      <c r="O24" s="31"/>
      <c r="P24" s="20"/>
    </row>
    <row r="25" spans="1:16" ht="12.75">
      <c r="A25" s="42" t="s">
        <v>26</v>
      </c>
      <c r="B25" s="31"/>
      <c r="C25" s="31"/>
      <c r="D25" s="31"/>
      <c r="E25" s="31"/>
      <c r="F25" s="31"/>
      <c r="G25" s="31"/>
      <c r="H25" s="16"/>
      <c r="I25" s="31"/>
      <c r="J25" s="20"/>
      <c r="K25" s="16"/>
      <c r="L25" s="31"/>
      <c r="M25" s="31"/>
      <c r="N25" s="31"/>
      <c r="O25" s="31"/>
      <c r="P25" s="20"/>
    </row>
    <row r="26" spans="1:16" ht="12.75">
      <c r="A26" s="42" t="s">
        <v>27</v>
      </c>
      <c r="B26" s="31"/>
      <c r="C26" s="31"/>
      <c r="D26" s="31"/>
      <c r="E26" s="31"/>
      <c r="F26" s="31"/>
      <c r="G26" s="31"/>
      <c r="H26" s="16"/>
      <c r="I26" s="31"/>
      <c r="J26" s="20"/>
      <c r="K26" s="16"/>
      <c r="L26" s="31"/>
      <c r="M26" s="31"/>
      <c r="N26" s="31"/>
      <c r="O26" s="31"/>
      <c r="P26" s="20"/>
    </row>
    <row r="27" spans="1:16" ht="12.75">
      <c r="A27" s="42" t="s">
        <v>28</v>
      </c>
      <c r="B27" s="31"/>
      <c r="C27" s="31"/>
      <c r="D27" s="31"/>
      <c r="E27" s="31"/>
      <c r="F27" s="31"/>
      <c r="G27" s="31"/>
      <c r="H27" s="16"/>
      <c r="I27" s="31"/>
      <c r="J27" s="20"/>
      <c r="K27" s="16"/>
      <c r="L27" s="31"/>
      <c r="M27" s="31"/>
      <c r="N27" s="31"/>
      <c r="O27" s="31"/>
      <c r="P27" s="20"/>
    </row>
    <row r="28" spans="1:16" ht="12.75">
      <c r="A28" s="42" t="s">
        <v>29</v>
      </c>
      <c r="B28" s="31"/>
      <c r="C28" s="31"/>
      <c r="D28" s="31"/>
      <c r="E28" s="31"/>
      <c r="F28" s="31"/>
      <c r="G28" s="31"/>
      <c r="H28" s="16"/>
      <c r="I28" s="31"/>
      <c r="J28" s="20"/>
      <c r="K28" s="16"/>
      <c r="L28" s="31"/>
      <c r="M28" s="31"/>
      <c r="N28" s="31"/>
      <c r="O28" s="31"/>
      <c r="P28" s="20"/>
    </row>
    <row r="29" spans="13:15" ht="18">
      <c r="M29" s="46" t="s">
        <v>30</v>
      </c>
      <c r="N29" s="46"/>
      <c r="O29" s="46"/>
    </row>
    <row r="30" spans="13:15" ht="12.75">
      <c r="M30" s="47" t="s">
        <v>31</v>
      </c>
      <c r="N30" s="47"/>
      <c r="O30" s="47"/>
    </row>
  </sheetData>
  <mergeCells count="5">
    <mergeCell ref="C6:C7"/>
    <mergeCell ref="G6:G7"/>
    <mergeCell ref="F6:F7"/>
    <mergeCell ref="E6:E7"/>
    <mergeCell ref="D6:D7"/>
  </mergeCells>
  <printOptions gridLines="1"/>
  <pageMargins left="0.5511811023622047" right="0.1968503937007874" top="0.984251968503937" bottom="0.5905511811023623" header="0.5118110236220472" footer="0.5118110236220472"/>
  <pageSetup horizontalDpi="360" verticalDpi="360" orientation="landscape" paperSize="9" scale="110" r:id="rId1"/>
  <headerFooter alignWithMargins="0">
    <oddHeader>&amp;L&amp;"Arial Black,Regular"&amp;12TABELA 4: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3" sqref="A3:I3"/>
    </sheetView>
  </sheetViews>
  <sheetFormatPr defaultColWidth="9.140625" defaultRowHeight="12.75"/>
  <cols>
    <col min="1" max="1" width="4.57421875" style="0" customWidth="1"/>
    <col min="2" max="2" width="15.140625" style="0" customWidth="1"/>
    <col min="9" max="9" width="10.28125" style="0" customWidth="1"/>
    <col min="10" max="10" width="0.13671875" style="0" customWidth="1"/>
  </cols>
  <sheetData>
    <row r="1" spans="1:9" ht="19.5">
      <c r="A1" s="49" t="s">
        <v>73</v>
      </c>
      <c r="B1" s="49"/>
      <c r="C1" s="49"/>
      <c r="D1" s="49"/>
      <c r="E1" s="49"/>
      <c r="F1" s="49"/>
      <c r="G1" s="49"/>
      <c r="H1" s="49"/>
      <c r="I1" s="49"/>
    </row>
    <row r="3" spans="1:9" ht="36.75" customHeight="1">
      <c r="A3" s="100" t="s">
        <v>74</v>
      </c>
      <c r="B3" s="100"/>
      <c r="C3" s="100"/>
      <c r="D3" s="100"/>
      <c r="E3" s="100"/>
      <c r="F3" s="100"/>
      <c r="G3" s="100"/>
      <c r="H3" s="100"/>
      <c r="I3" s="100"/>
    </row>
    <row r="5" spans="1:9" ht="12.75">
      <c r="A5" s="54"/>
      <c r="B5" s="54"/>
      <c r="C5" s="54"/>
      <c r="D5" s="54"/>
      <c r="E5" s="54"/>
      <c r="F5" s="54"/>
      <c r="G5" s="54"/>
      <c r="H5" s="54"/>
      <c r="I5" s="54"/>
    </row>
    <row r="6" spans="1:9" ht="29.25" customHeight="1">
      <c r="A6" s="60" t="s">
        <v>75</v>
      </c>
      <c r="B6" s="58" t="s">
        <v>76</v>
      </c>
      <c r="C6" s="45" t="s">
        <v>77</v>
      </c>
      <c r="D6" s="43"/>
      <c r="E6" s="53"/>
      <c r="F6" s="45" t="s">
        <v>78</v>
      </c>
      <c r="G6" s="43"/>
      <c r="H6" s="53"/>
      <c r="I6" s="27" t="s">
        <v>79</v>
      </c>
    </row>
    <row r="7" spans="1:9" ht="22.5">
      <c r="A7" s="61"/>
      <c r="B7" s="59"/>
      <c r="C7" s="15" t="s">
        <v>54</v>
      </c>
      <c r="D7" s="13" t="s">
        <v>55</v>
      </c>
      <c r="E7" s="14" t="s">
        <v>80</v>
      </c>
      <c r="F7" s="15" t="s">
        <v>54</v>
      </c>
      <c r="G7" s="13" t="s">
        <v>55</v>
      </c>
      <c r="H7" s="14" t="s">
        <v>80</v>
      </c>
      <c r="I7" s="14" t="s">
        <v>80</v>
      </c>
    </row>
    <row r="8" spans="1:9" ht="12.75">
      <c r="A8" s="20"/>
      <c r="C8" s="4" t="s">
        <v>63</v>
      </c>
      <c r="D8" s="5" t="s">
        <v>63</v>
      </c>
      <c r="E8" s="26" t="s">
        <v>63</v>
      </c>
      <c r="F8" s="4" t="s">
        <v>63</v>
      </c>
      <c r="G8" s="5" t="s">
        <v>63</v>
      </c>
      <c r="H8" s="6" t="s">
        <v>63</v>
      </c>
      <c r="I8" s="6" t="s">
        <v>63</v>
      </c>
    </row>
    <row r="9" spans="1:9" ht="13.5" thickBot="1">
      <c r="A9" s="10">
        <v>1</v>
      </c>
      <c r="B9" s="10">
        <v>2</v>
      </c>
      <c r="C9" s="9">
        <v>3</v>
      </c>
      <c r="D9" s="8">
        <v>4</v>
      </c>
      <c r="E9" s="8">
        <v>5</v>
      </c>
      <c r="F9" s="9">
        <v>6</v>
      </c>
      <c r="G9" s="8">
        <v>7</v>
      </c>
      <c r="H9" s="10">
        <v>8</v>
      </c>
      <c r="I9" s="25">
        <v>9</v>
      </c>
    </row>
    <row r="10" spans="1:9" ht="19.5" customHeight="1">
      <c r="A10" s="28" t="s">
        <v>11</v>
      </c>
      <c r="B10" s="3" t="s">
        <v>81</v>
      </c>
      <c r="C10" s="17"/>
      <c r="F10" s="16"/>
      <c r="I10" s="17"/>
    </row>
    <row r="11" spans="1:9" ht="24" customHeight="1">
      <c r="A11" s="28" t="s">
        <v>12</v>
      </c>
      <c r="B11" s="11" t="s">
        <v>82</v>
      </c>
      <c r="C11" s="16"/>
      <c r="F11" s="16"/>
      <c r="I11" s="16"/>
    </row>
    <row r="12" spans="1:9" ht="19.5" customHeight="1">
      <c r="A12" s="28" t="s">
        <v>13</v>
      </c>
      <c r="B12" s="3" t="s">
        <v>83</v>
      </c>
      <c r="C12" s="16"/>
      <c r="F12" s="16"/>
      <c r="I12" s="16"/>
    </row>
    <row r="13" spans="1:9" ht="22.5" customHeight="1">
      <c r="A13" s="29" t="s">
        <v>14</v>
      </c>
      <c r="B13" s="11" t="s">
        <v>84</v>
      </c>
      <c r="C13" s="16"/>
      <c r="F13" s="16"/>
      <c r="I13" s="16"/>
    </row>
    <row r="14" spans="1:9" ht="18.75" customHeight="1" thickBot="1">
      <c r="A14" s="56" t="s">
        <v>85</v>
      </c>
      <c r="B14" s="57"/>
      <c r="C14" s="24">
        <f>C10+C11+C12+C13</f>
        <v>0</v>
      </c>
      <c r="D14" s="24">
        <f aca="true" t="shared" si="0" ref="D14:I14">D10+D11+D12+D13</f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</row>
    <row r="15" spans="1:9" ht="12.75">
      <c r="A15" s="37"/>
      <c r="B15" s="37"/>
      <c r="C15" s="37"/>
      <c r="D15" s="37"/>
      <c r="E15" s="37"/>
      <c r="F15" s="37"/>
      <c r="G15" s="37"/>
      <c r="H15" s="37"/>
      <c r="I15" s="37"/>
    </row>
    <row r="16" spans="1:9" ht="12.7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2.7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2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2.75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12.75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12.75">
      <c r="A21" s="31"/>
      <c r="B21" s="31"/>
      <c r="C21" s="31"/>
      <c r="D21" s="31"/>
      <c r="E21" s="31"/>
      <c r="F21" s="31"/>
      <c r="G21" s="31"/>
      <c r="H21" s="31"/>
      <c r="I21" s="31"/>
    </row>
    <row r="24" spans="1:9" s="31" customFormat="1" ht="12.75">
      <c r="A24"/>
      <c r="B24"/>
      <c r="C24"/>
      <c r="D24"/>
      <c r="E24"/>
      <c r="F24"/>
      <c r="G24"/>
      <c r="H24"/>
      <c r="I24"/>
    </row>
  </sheetData>
  <printOptions gridLines="1" horizontalCentered="1"/>
  <pageMargins left="0.35433070866141736" right="0.35433070866141736" top="3.1496062992125986" bottom="0.984251968503937" header="0.5118110236220472" footer="0.5118110236220472"/>
  <pageSetup horizontalDpi="360" verticalDpi="360" orientation="portrait" paperSize="9" r:id="rId1"/>
  <headerFooter alignWithMargins="0">
    <oddHeader xml:space="preserve">&amp;L&amp;"Arial Black,Regular"&amp;12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L22"/>
  <sheetViews>
    <sheetView workbookViewId="0" topLeftCell="A1">
      <selection activeCell="E28" sqref="E28"/>
    </sheetView>
  </sheetViews>
  <sheetFormatPr defaultColWidth="9.140625" defaultRowHeight="12.75"/>
  <cols>
    <col min="2" max="2" width="18.421875" style="0" customWidth="1"/>
  </cols>
  <sheetData>
    <row r="4" spans="1:12" ht="19.5">
      <c r="A4" s="49" t="s">
        <v>86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20.25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63" t="s">
        <v>75</v>
      </c>
      <c r="B6" s="64" t="s">
        <v>76</v>
      </c>
      <c r="C6" s="66" t="s">
        <v>87</v>
      </c>
      <c r="D6" s="66"/>
      <c r="E6" s="66"/>
      <c r="F6" s="66"/>
      <c r="G6" s="66"/>
      <c r="H6" s="66"/>
      <c r="I6" s="66"/>
      <c r="J6" s="66"/>
      <c r="K6" s="66"/>
      <c r="L6" s="66"/>
    </row>
    <row r="7" spans="1:12" ht="13.5" thickBot="1">
      <c r="A7" s="32"/>
      <c r="B7" s="65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4">
        <v>2007</v>
      </c>
      <c r="K7" s="34">
        <v>2008</v>
      </c>
      <c r="L7" s="34">
        <v>2009</v>
      </c>
    </row>
    <row r="8" spans="1:9" ht="12.75">
      <c r="A8" s="30">
        <v>1</v>
      </c>
      <c r="B8" s="38" t="s">
        <v>82</v>
      </c>
      <c r="C8" s="31" t="s">
        <v>72</v>
      </c>
      <c r="D8" s="31"/>
      <c r="E8" s="31"/>
      <c r="F8" s="31"/>
      <c r="G8" s="31"/>
      <c r="H8" s="31"/>
      <c r="I8" s="31"/>
    </row>
    <row r="9" spans="1:12" ht="13.5" thickBot="1">
      <c r="A9" s="35">
        <v>2</v>
      </c>
      <c r="B9" s="32" t="s">
        <v>83</v>
      </c>
      <c r="C9" s="34" t="s">
        <v>72</v>
      </c>
      <c r="D9" s="34"/>
      <c r="E9" s="34"/>
      <c r="F9" s="34"/>
      <c r="G9" s="34"/>
      <c r="H9" s="34"/>
      <c r="I9" s="34"/>
      <c r="J9" s="34"/>
      <c r="K9" s="34"/>
      <c r="L9" s="34"/>
    </row>
    <row r="10" spans="1:12" ht="13.5" thickBot="1">
      <c r="A10" s="67" t="s">
        <v>88</v>
      </c>
      <c r="B10" s="67"/>
      <c r="C10" s="36" t="s">
        <v>72</v>
      </c>
      <c r="D10" s="36" t="s">
        <v>72</v>
      </c>
      <c r="E10" s="36" t="s">
        <v>72</v>
      </c>
      <c r="F10" s="36" t="s">
        <v>72</v>
      </c>
      <c r="G10" s="36" t="s">
        <v>72</v>
      </c>
      <c r="H10" s="36" t="s">
        <v>72</v>
      </c>
      <c r="I10" s="36" t="s">
        <v>72</v>
      </c>
      <c r="J10" s="36" t="s">
        <v>72</v>
      </c>
      <c r="K10" s="36" t="s">
        <v>72</v>
      </c>
      <c r="L10" s="36" t="s">
        <v>72</v>
      </c>
    </row>
    <row r="11" spans="1:12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2.75">
      <c r="A16" s="31"/>
      <c r="B16" s="31"/>
      <c r="C16" s="31"/>
      <c r="D16" s="31"/>
      <c r="E16" s="103"/>
      <c r="F16" s="103"/>
      <c r="G16" s="103"/>
      <c r="H16" s="103"/>
      <c r="I16" s="31"/>
      <c r="J16" s="31"/>
      <c r="K16" s="31"/>
      <c r="L16" s="31"/>
    </row>
    <row r="17" spans="5:8" ht="18">
      <c r="E17" s="103"/>
      <c r="F17" s="102"/>
      <c r="G17" s="102"/>
      <c r="H17" s="102"/>
    </row>
    <row r="18" spans="5:8" ht="12.75">
      <c r="E18" s="103"/>
      <c r="F18" s="104"/>
      <c r="G18" s="104"/>
      <c r="H18" s="104"/>
    </row>
    <row r="19" spans="5:8" ht="12.75">
      <c r="E19" s="103"/>
      <c r="F19" s="103"/>
      <c r="G19" s="103"/>
      <c r="H19" s="103"/>
    </row>
    <row r="20" spans="5:8" ht="12.75">
      <c r="E20" s="103"/>
      <c r="F20" s="103"/>
      <c r="G20" s="103"/>
      <c r="H20" s="103"/>
    </row>
    <row r="21" spans="5:8" ht="12.75">
      <c r="E21" s="103"/>
      <c r="F21" s="103"/>
      <c r="G21" s="103"/>
      <c r="H21" s="103"/>
    </row>
    <row r="22" spans="5:8" ht="12.75">
      <c r="E22" s="103"/>
      <c r="F22" s="103"/>
      <c r="G22" s="103"/>
      <c r="H22" s="103"/>
    </row>
  </sheetData>
  <printOptions gridLines="1" horizontalCentered="1"/>
  <pageMargins left="0.7480314960629921" right="0.7480314960629921" top="1.968503937007874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Djenovic</dc:creator>
  <cp:keywords/>
  <dc:description/>
  <cp:lastModifiedBy>0643887472</cp:lastModifiedBy>
  <cp:lastPrinted>2003-02-05T19:30:14Z</cp:lastPrinted>
  <dcterms:created xsi:type="dcterms:W3CDTF">2003-02-02T14:16:33Z</dcterms:created>
  <dcterms:modified xsi:type="dcterms:W3CDTF">2010-12-10T16:58:48Z</dcterms:modified>
  <cp:category/>
  <cp:version/>
  <cp:contentType/>
  <cp:contentStatus/>
</cp:coreProperties>
</file>