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15" windowWidth="13395" windowHeight="5415"/>
  </bookViews>
  <sheets>
    <sheet name="Sheet2" sheetId="5" r:id="rId1"/>
    <sheet name="Sheet1" sheetId="6" r:id="rId2"/>
    <sheet name="Sheet3" sheetId="7" r:id="rId3"/>
    <sheet name="Sheet6" sheetId="10" r:id="rId4"/>
    <sheet name="Sheet4" sheetId="11" r:id="rId5"/>
  </sheets>
  <calcPr calcId="145621"/>
</workbook>
</file>

<file path=xl/calcChain.xml><?xml version="1.0" encoding="utf-8"?>
<calcChain xmlns="http://schemas.openxmlformats.org/spreadsheetml/2006/main">
  <c r="C206" i="5" l="1"/>
  <c r="Q206" i="5"/>
  <c r="AG206" i="5" s="1"/>
  <c r="AH206" i="5" s="1"/>
  <c r="AK206" i="5"/>
  <c r="C40" i="5"/>
  <c r="Q40" i="5"/>
  <c r="AG40" i="5" s="1"/>
  <c r="AH40" i="5" s="1"/>
  <c r="AK40" i="5"/>
  <c r="C243" i="5"/>
  <c r="Q243" i="5"/>
  <c r="AG243" i="5" s="1"/>
  <c r="AH243" i="5" s="1"/>
  <c r="AK243" i="5"/>
  <c r="C42" i="5"/>
  <c r="Q42" i="5"/>
  <c r="AK42" i="5"/>
  <c r="AG42" i="5" l="1"/>
  <c r="AH42" i="5" s="1"/>
  <c r="AJ206" i="5"/>
  <c r="AJ40" i="5"/>
  <c r="AJ243" i="5"/>
  <c r="AJ42" i="5"/>
  <c r="C252" i="5"/>
  <c r="Q252" i="5"/>
  <c r="AK252" i="5"/>
  <c r="AG252" i="5" l="1"/>
  <c r="AH252" i="5" s="1"/>
  <c r="C99" i="5"/>
  <c r="Q99" i="5"/>
  <c r="C198" i="5"/>
  <c r="Q198" i="5"/>
  <c r="C100" i="5"/>
  <c r="Q100" i="5"/>
  <c r="AK100" i="5"/>
  <c r="C202" i="5"/>
  <c r="Q202" i="5"/>
  <c r="AK202" i="5"/>
  <c r="C138" i="5"/>
  <c r="Q138" i="5"/>
  <c r="C102" i="5"/>
  <c r="Q102" i="5"/>
  <c r="AK102" i="5"/>
  <c r="C119" i="5"/>
  <c r="Q119" i="5"/>
  <c r="C169" i="5"/>
  <c r="Q169" i="5"/>
  <c r="AK169" i="5"/>
  <c r="AJ252" i="5" l="1"/>
  <c r="AG99" i="5"/>
  <c r="AH99" i="5" s="1"/>
  <c r="AG198" i="5"/>
  <c r="AH198" i="5" s="1"/>
  <c r="AG100" i="5"/>
  <c r="AH100" i="5" s="1"/>
  <c r="AG202" i="5"/>
  <c r="AH202" i="5" s="1"/>
  <c r="AG138" i="5"/>
  <c r="AH138" i="5" s="1"/>
  <c r="AG102" i="5"/>
  <c r="AH102" i="5" s="1"/>
  <c r="AG119" i="5"/>
  <c r="AJ119" i="5" s="1"/>
  <c r="AK119" i="5" s="1"/>
  <c r="AG169" i="5"/>
  <c r="AH169" i="5" s="1"/>
  <c r="AK2" i="5"/>
  <c r="AK4" i="5"/>
  <c r="AK3" i="5"/>
  <c r="AK8" i="5"/>
  <c r="AK10" i="5"/>
  <c r="AK11" i="5"/>
  <c r="AK13" i="5"/>
  <c r="AK12" i="5"/>
  <c r="AK18" i="5"/>
  <c r="AK19" i="5"/>
  <c r="AK20" i="5"/>
  <c r="AK21" i="5"/>
  <c r="AK22" i="5"/>
  <c r="AK24" i="5"/>
  <c r="AK26" i="5"/>
  <c r="AK29" i="5"/>
  <c r="AK30" i="5"/>
  <c r="AK34" i="5"/>
  <c r="AK37" i="5"/>
  <c r="AK39" i="5"/>
  <c r="AK41" i="5"/>
  <c r="AK43" i="5"/>
  <c r="AK45" i="5"/>
  <c r="AK48" i="5"/>
  <c r="AK50" i="5"/>
  <c r="AK52" i="5"/>
  <c r="AK53" i="5"/>
  <c r="AK56" i="5"/>
  <c r="AK60" i="5"/>
  <c r="AK67" i="5"/>
  <c r="AK68" i="5"/>
  <c r="AK70" i="5"/>
  <c r="AK72" i="5"/>
  <c r="AK73" i="5"/>
  <c r="AK76" i="5"/>
  <c r="AK77" i="5"/>
  <c r="AK78" i="5"/>
  <c r="AK80" i="5"/>
  <c r="AK81" i="5"/>
  <c r="AK83" i="5"/>
  <c r="AK85" i="5"/>
  <c r="AK87" i="5"/>
  <c r="AK88" i="5"/>
  <c r="AK90" i="5"/>
  <c r="AK95" i="5"/>
  <c r="AK98" i="5"/>
  <c r="AK101" i="5"/>
  <c r="AK103" i="5"/>
  <c r="AK104" i="5"/>
  <c r="AK108" i="5"/>
  <c r="AK110" i="5"/>
  <c r="AK112" i="5"/>
  <c r="AK115" i="5"/>
  <c r="AK117" i="5"/>
  <c r="AK123" i="5"/>
  <c r="AK127" i="5"/>
  <c r="AK128" i="5"/>
  <c r="AK129" i="5"/>
  <c r="AK130" i="5"/>
  <c r="AK131" i="5"/>
  <c r="AK133" i="5"/>
  <c r="AK134" i="5"/>
  <c r="AK136" i="5"/>
  <c r="AK137" i="5"/>
  <c r="AK139" i="5"/>
  <c r="AK140" i="5"/>
  <c r="AK141" i="5"/>
  <c r="AK142" i="5"/>
  <c r="AK144" i="5"/>
  <c r="AK145" i="5"/>
  <c r="AK148" i="5"/>
  <c r="AK150" i="5"/>
  <c r="AK152" i="5"/>
  <c r="AK154" i="5"/>
  <c r="AK155" i="5"/>
  <c r="AK156" i="5"/>
  <c r="AK160" i="5"/>
  <c r="AK161" i="5"/>
  <c r="AK163" i="5"/>
  <c r="AK164" i="5"/>
  <c r="AK165" i="5"/>
  <c r="AK167" i="5"/>
  <c r="AK170" i="5"/>
  <c r="AK174" i="5"/>
  <c r="AK178" i="5"/>
  <c r="AK180" i="5"/>
  <c r="AK181" i="5"/>
  <c r="AK182" i="5"/>
  <c r="AK183" i="5"/>
  <c r="AK184" i="5"/>
  <c r="AK185" i="5"/>
  <c r="AK187" i="5"/>
  <c r="AK194" i="5"/>
  <c r="AK196" i="5"/>
  <c r="AK199" i="5"/>
  <c r="AK200" i="5"/>
  <c r="AK201" i="5"/>
  <c r="AK204" i="5"/>
  <c r="AK207" i="5"/>
  <c r="AK209" i="5"/>
  <c r="AK210" i="5"/>
  <c r="AK211" i="5"/>
  <c r="AK214" i="5"/>
  <c r="AK216" i="5"/>
  <c r="AK217" i="5"/>
  <c r="AK218" i="5"/>
  <c r="AK221" i="5"/>
  <c r="AK222" i="5"/>
  <c r="AK223" i="5"/>
  <c r="AK224" i="5"/>
  <c r="AK225" i="5"/>
  <c r="AK226" i="5"/>
  <c r="AK227" i="5"/>
  <c r="AK230" i="5"/>
  <c r="AK231" i="5"/>
  <c r="AK233" i="5"/>
  <c r="AK235" i="5"/>
  <c r="AK237" i="5"/>
  <c r="AK239" i="5"/>
  <c r="AK240" i="5"/>
  <c r="AK241" i="5"/>
  <c r="AK242" i="5"/>
  <c r="AK244" i="5"/>
  <c r="AK245" i="5"/>
  <c r="AK246" i="5"/>
  <c r="AK247" i="5"/>
  <c r="AK248" i="5"/>
  <c r="AK253" i="5"/>
  <c r="AK257" i="5"/>
  <c r="AK258" i="5"/>
  <c r="AK263" i="5"/>
  <c r="N2" i="11"/>
  <c r="O2" i="11"/>
  <c r="N3" i="11"/>
  <c r="O3" i="11"/>
  <c r="N4" i="11"/>
  <c r="O4" i="11"/>
  <c r="N5" i="11"/>
  <c r="O5" i="11"/>
  <c r="N6" i="11"/>
  <c r="O6" i="11"/>
  <c r="N7" i="11"/>
  <c r="O7" i="11"/>
  <c r="N8" i="11"/>
  <c r="O8" i="11"/>
  <c r="N9" i="11"/>
  <c r="O9" i="11"/>
  <c r="N10" i="11"/>
  <c r="O10" i="11"/>
  <c r="N11" i="11"/>
  <c r="O11" i="11"/>
  <c r="N12" i="11"/>
  <c r="O12" i="11"/>
  <c r="N13" i="11"/>
  <c r="O13" i="11"/>
  <c r="N14" i="11"/>
  <c r="O14" i="11"/>
  <c r="N15" i="11"/>
  <c r="O15" i="11"/>
  <c r="N16" i="11"/>
  <c r="O16" i="11"/>
  <c r="N17" i="11"/>
  <c r="O17" i="11"/>
  <c r="N18" i="11"/>
  <c r="O18" i="11"/>
  <c r="N19" i="11"/>
  <c r="O19" i="11"/>
  <c r="N20" i="11"/>
  <c r="O20" i="11"/>
  <c r="N21" i="11"/>
  <c r="O21" i="11"/>
  <c r="N22" i="11"/>
  <c r="O22" i="11"/>
  <c r="N23" i="11"/>
  <c r="O23" i="11"/>
  <c r="N24" i="11"/>
  <c r="O24" i="11"/>
  <c r="N25" i="11"/>
  <c r="O25" i="11"/>
  <c r="N26" i="11"/>
  <c r="O26" i="11"/>
  <c r="N27" i="11"/>
  <c r="O27" i="11"/>
  <c r="N28" i="11"/>
  <c r="O28" i="11"/>
  <c r="N29" i="11"/>
  <c r="O29" i="11"/>
  <c r="N30" i="11"/>
  <c r="O30" i="11"/>
  <c r="N31" i="11"/>
  <c r="O31" i="11"/>
  <c r="N32" i="11"/>
  <c r="O32" i="11"/>
  <c r="N33" i="11"/>
  <c r="O33" i="11"/>
  <c r="N34" i="11"/>
  <c r="O34" i="11"/>
  <c r="N35" i="11"/>
  <c r="O35" i="11"/>
  <c r="N36" i="11"/>
  <c r="O36" i="11"/>
  <c r="N37" i="11"/>
  <c r="O37" i="11"/>
  <c r="N38" i="11"/>
  <c r="O38" i="11"/>
  <c r="N39" i="11"/>
  <c r="O39" i="11"/>
  <c r="N40" i="11"/>
  <c r="O40" i="11"/>
  <c r="N41" i="11"/>
  <c r="O41" i="11"/>
  <c r="N42" i="11"/>
  <c r="O42" i="11"/>
  <c r="N43" i="11"/>
  <c r="O43" i="11"/>
  <c r="N44" i="11"/>
  <c r="O44" i="11"/>
  <c r="N45" i="11"/>
  <c r="O45" i="11"/>
  <c r="N46" i="11"/>
  <c r="O46" i="11"/>
  <c r="N47" i="11"/>
  <c r="O47" i="11"/>
  <c r="N48" i="11"/>
  <c r="O48" i="11"/>
  <c r="N49" i="11"/>
  <c r="O49" i="11"/>
  <c r="N50" i="11"/>
  <c r="O50" i="11"/>
  <c r="N51" i="11"/>
  <c r="O51" i="11"/>
  <c r="N52" i="11"/>
  <c r="O52" i="11"/>
  <c r="N53" i="11"/>
  <c r="O53" i="11"/>
  <c r="N54" i="11"/>
  <c r="O54" i="11"/>
  <c r="N55" i="11"/>
  <c r="O55" i="11"/>
  <c r="N56" i="11"/>
  <c r="O56" i="11"/>
  <c r="N57" i="11"/>
  <c r="O57" i="11"/>
  <c r="N58" i="11"/>
  <c r="O58" i="11"/>
  <c r="N59" i="11"/>
  <c r="O59" i="11"/>
  <c r="N60" i="11"/>
  <c r="O60" i="11"/>
  <c r="N61" i="11"/>
  <c r="O61" i="11"/>
  <c r="N62" i="11"/>
  <c r="O62" i="11"/>
  <c r="N63" i="11"/>
  <c r="O63" i="11"/>
  <c r="N64" i="11"/>
  <c r="O64" i="11"/>
  <c r="N65" i="11"/>
  <c r="O65" i="11"/>
  <c r="N66" i="11"/>
  <c r="O66" i="11"/>
  <c r="N67" i="11"/>
  <c r="O67" i="11"/>
  <c r="N68" i="11"/>
  <c r="O68" i="11"/>
  <c r="N69" i="11"/>
  <c r="O69" i="11"/>
  <c r="N70" i="11"/>
  <c r="O70" i="11"/>
  <c r="N71" i="11"/>
  <c r="O71" i="11"/>
  <c r="N72" i="11"/>
  <c r="O72" i="11"/>
  <c r="N73" i="11"/>
  <c r="O73" i="11"/>
  <c r="N74" i="11"/>
  <c r="O74" i="11"/>
  <c r="N75" i="11"/>
  <c r="O75" i="11"/>
  <c r="N76" i="11"/>
  <c r="O76" i="11"/>
  <c r="N77" i="11"/>
  <c r="O77" i="11"/>
  <c r="N78" i="11"/>
  <c r="O78" i="11"/>
  <c r="N79" i="11"/>
  <c r="O79" i="11"/>
  <c r="N80" i="11"/>
  <c r="O80" i="11"/>
  <c r="N81" i="11"/>
  <c r="O81" i="11"/>
  <c r="N82" i="11"/>
  <c r="O82" i="11"/>
  <c r="N83" i="11"/>
  <c r="O83" i="11"/>
  <c r="N84" i="11"/>
  <c r="O84" i="11"/>
  <c r="N85" i="11"/>
  <c r="O85" i="11"/>
  <c r="N86" i="11"/>
  <c r="O86" i="11"/>
  <c r="N87" i="11"/>
  <c r="O87" i="11"/>
  <c r="N88" i="11"/>
  <c r="O88" i="11"/>
  <c r="N89" i="11"/>
  <c r="O89" i="11"/>
  <c r="N90" i="11"/>
  <c r="O90" i="11"/>
  <c r="N91" i="11"/>
  <c r="O91" i="11"/>
  <c r="N92" i="11"/>
  <c r="O92" i="11"/>
  <c r="N93" i="11"/>
  <c r="O93" i="11"/>
  <c r="N94" i="11"/>
  <c r="O94" i="11"/>
  <c r="N95" i="11"/>
  <c r="O95" i="11"/>
  <c r="N96" i="11"/>
  <c r="O96" i="11"/>
  <c r="N97" i="11"/>
  <c r="O97" i="11"/>
  <c r="N98" i="11"/>
  <c r="O98" i="11"/>
  <c r="N99" i="11"/>
  <c r="O99" i="11"/>
  <c r="N100" i="11"/>
  <c r="O100" i="11"/>
  <c r="N101" i="11"/>
  <c r="O101" i="11"/>
  <c r="N102" i="11"/>
  <c r="O102" i="11"/>
  <c r="N103" i="11"/>
  <c r="O103" i="11"/>
  <c r="N104" i="11"/>
  <c r="O104" i="11"/>
  <c r="N105" i="11"/>
  <c r="O105" i="11"/>
  <c r="N106" i="11"/>
  <c r="O106" i="11"/>
  <c r="N107" i="11"/>
  <c r="O107" i="11"/>
  <c r="N108" i="11"/>
  <c r="O108" i="11"/>
  <c r="N109" i="11"/>
  <c r="O109" i="11"/>
  <c r="N110" i="11"/>
  <c r="O110" i="11"/>
  <c r="N111" i="11"/>
  <c r="O111" i="11"/>
  <c r="N112" i="11"/>
  <c r="O112" i="11"/>
  <c r="N113" i="11"/>
  <c r="O113" i="11"/>
  <c r="N114" i="11"/>
  <c r="O114" i="11"/>
  <c r="N115" i="11"/>
  <c r="O115" i="11"/>
  <c r="N116" i="11"/>
  <c r="O116" i="11"/>
  <c r="N117" i="11"/>
  <c r="O117" i="11"/>
  <c r="N118" i="11"/>
  <c r="O118" i="11"/>
  <c r="N119" i="11"/>
  <c r="O119" i="11"/>
  <c r="N120" i="11"/>
  <c r="O120" i="11"/>
  <c r="N121" i="11"/>
  <c r="O121" i="11"/>
  <c r="N122" i="11"/>
  <c r="O122" i="11"/>
  <c r="N123" i="11"/>
  <c r="O123" i="11"/>
  <c r="N124" i="11"/>
  <c r="O124" i="11"/>
  <c r="N125" i="11"/>
  <c r="O125" i="11"/>
  <c r="N126" i="11"/>
  <c r="O126" i="11"/>
  <c r="N127" i="11"/>
  <c r="O127" i="11"/>
  <c r="N128" i="11"/>
  <c r="O128" i="11"/>
  <c r="N129" i="11"/>
  <c r="O129" i="11"/>
  <c r="N130" i="11"/>
  <c r="O130" i="11"/>
  <c r="N131" i="11"/>
  <c r="O131" i="11"/>
  <c r="N132" i="11"/>
  <c r="O132" i="11"/>
  <c r="N133" i="11"/>
  <c r="O133" i="11"/>
  <c r="N134" i="11"/>
  <c r="O134" i="11"/>
  <c r="N135" i="11"/>
  <c r="O135" i="11"/>
  <c r="N136" i="11"/>
  <c r="O136" i="11"/>
  <c r="N137" i="11"/>
  <c r="O137" i="11"/>
  <c r="N138" i="11"/>
  <c r="O138" i="11"/>
  <c r="N139" i="11"/>
  <c r="O139" i="11"/>
  <c r="N140" i="11"/>
  <c r="O140" i="11"/>
  <c r="N141" i="11"/>
  <c r="O141" i="11"/>
  <c r="N142" i="11"/>
  <c r="O142" i="11"/>
  <c r="N143" i="11"/>
  <c r="O143" i="11"/>
  <c r="N144" i="11"/>
  <c r="O144" i="11"/>
  <c r="N145" i="11"/>
  <c r="O145" i="11"/>
  <c r="N146" i="11"/>
  <c r="O146" i="11"/>
  <c r="N147" i="11"/>
  <c r="O147" i="11"/>
  <c r="N148" i="11"/>
  <c r="O148" i="11"/>
  <c r="N149" i="11"/>
  <c r="O149" i="11"/>
  <c r="N150" i="11"/>
  <c r="O150" i="11"/>
  <c r="N151" i="11"/>
  <c r="O151" i="11"/>
  <c r="N152" i="11"/>
  <c r="O152" i="11"/>
  <c r="N153" i="11"/>
  <c r="O153" i="11"/>
  <c r="N154" i="11"/>
  <c r="O154" i="11"/>
  <c r="N155" i="11"/>
  <c r="O155" i="11"/>
  <c r="N156" i="11"/>
  <c r="O156" i="11"/>
  <c r="N157" i="11"/>
  <c r="O157" i="11"/>
  <c r="N158" i="11"/>
  <c r="O158" i="11"/>
  <c r="N159" i="11"/>
  <c r="O159" i="11"/>
  <c r="N160" i="11"/>
  <c r="O160" i="11"/>
  <c r="N161" i="11"/>
  <c r="O161" i="11"/>
  <c r="N162" i="11"/>
  <c r="O162" i="11"/>
  <c r="N163" i="11"/>
  <c r="O163" i="11"/>
  <c r="N164" i="11"/>
  <c r="O164" i="11"/>
  <c r="N165" i="11"/>
  <c r="O165" i="11"/>
  <c r="N166" i="11"/>
  <c r="O166" i="11"/>
  <c r="N167" i="11"/>
  <c r="O167" i="11"/>
  <c r="N168" i="11"/>
  <c r="O168" i="11"/>
  <c r="N169" i="11"/>
  <c r="O169" i="11"/>
  <c r="N170" i="11"/>
  <c r="O170" i="11"/>
  <c r="N171" i="11"/>
  <c r="O171" i="11"/>
  <c r="N172" i="11"/>
  <c r="O172" i="11"/>
  <c r="N173" i="11"/>
  <c r="O173" i="11"/>
  <c r="N174" i="11"/>
  <c r="O174" i="11"/>
  <c r="N175" i="11"/>
  <c r="O175" i="11"/>
  <c r="N176" i="11"/>
  <c r="O176" i="11"/>
  <c r="N177" i="11"/>
  <c r="O177" i="11"/>
  <c r="N178" i="11"/>
  <c r="O178" i="11"/>
  <c r="N179" i="11"/>
  <c r="O179" i="11"/>
  <c r="N180" i="11"/>
  <c r="O180" i="11"/>
  <c r="N181" i="11"/>
  <c r="O181" i="11"/>
  <c r="N182" i="11"/>
  <c r="O182" i="11"/>
  <c r="N183" i="11"/>
  <c r="O183" i="11"/>
  <c r="N184" i="11"/>
  <c r="O184" i="11"/>
  <c r="N185" i="11"/>
  <c r="O185" i="11"/>
  <c r="N186" i="11"/>
  <c r="O186" i="11"/>
  <c r="N187" i="11"/>
  <c r="O187" i="11"/>
  <c r="N188" i="11"/>
  <c r="O188" i="11"/>
  <c r="N189" i="11"/>
  <c r="O189" i="11"/>
  <c r="N190" i="11"/>
  <c r="O190" i="11"/>
  <c r="N191" i="11"/>
  <c r="O191" i="11"/>
  <c r="N192" i="11"/>
  <c r="O192" i="11"/>
  <c r="N193" i="11"/>
  <c r="O193" i="11"/>
  <c r="N194" i="11"/>
  <c r="O194" i="11"/>
  <c r="N195" i="11"/>
  <c r="O195" i="11"/>
  <c r="N196" i="11"/>
  <c r="O196" i="11"/>
  <c r="N197" i="11"/>
  <c r="O197" i="11"/>
  <c r="N198" i="11"/>
  <c r="O198" i="11"/>
  <c r="N199" i="11"/>
  <c r="O199" i="11"/>
  <c r="N200" i="11"/>
  <c r="O200" i="11"/>
  <c r="N201" i="11"/>
  <c r="O201" i="11"/>
  <c r="N202" i="11"/>
  <c r="O202" i="11"/>
  <c r="N203" i="11"/>
  <c r="O203" i="11"/>
  <c r="N204" i="11"/>
  <c r="O204" i="11"/>
  <c r="N205" i="11"/>
  <c r="O205" i="11"/>
  <c r="N206" i="11"/>
  <c r="O206" i="11"/>
  <c r="N207" i="11"/>
  <c r="O207" i="11"/>
  <c r="N208" i="11"/>
  <c r="O208" i="11"/>
  <c r="N209" i="11"/>
  <c r="O209" i="11"/>
  <c r="N210" i="11"/>
  <c r="O210" i="11"/>
  <c r="N211" i="11"/>
  <c r="O211" i="11"/>
  <c r="N212" i="11"/>
  <c r="O212" i="11"/>
  <c r="N213" i="11"/>
  <c r="O213" i="11"/>
  <c r="N214" i="11"/>
  <c r="O214" i="11"/>
  <c r="N215" i="11"/>
  <c r="O215" i="11"/>
  <c r="N216" i="11"/>
  <c r="O216" i="11"/>
  <c r="N217" i="11"/>
  <c r="O217" i="11"/>
  <c r="N218" i="11"/>
  <c r="O218" i="11"/>
  <c r="N219" i="11"/>
  <c r="O219" i="11"/>
  <c r="N220" i="11"/>
  <c r="O220" i="11"/>
  <c r="N221" i="11"/>
  <c r="O221" i="11"/>
  <c r="N222" i="11"/>
  <c r="O222" i="11"/>
  <c r="N223" i="11"/>
  <c r="O223" i="11"/>
  <c r="N224" i="11"/>
  <c r="O224" i="11"/>
  <c r="N225" i="11"/>
  <c r="O225" i="11"/>
  <c r="N226" i="11"/>
  <c r="O226" i="11"/>
  <c r="N227" i="11"/>
  <c r="O227" i="11"/>
  <c r="N228" i="11"/>
  <c r="O228" i="11"/>
  <c r="N229" i="11"/>
  <c r="O229" i="11"/>
  <c r="N230" i="11"/>
  <c r="O230" i="11"/>
  <c r="N231" i="11"/>
  <c r="O231" i="11"/>
  <c r="N232" i="11"/>
  <c r="O232" i="11"/>
  <c r="N233" i="11"/>
  <c r="O233" i="11"/>
  <c r="N234" i="11"/>
  <c r="O234" i="11"/>
  <c r="N235" i="11"/>
  <c r="O235" i="11"/>
  <c r="N236" i="11"/>
  <c r="O236" i="11"/>
  <c r="N237" i="11"/>
  <c r="O237" i="11"/>
  <c r="N238" i="11"/>
  <c r="O238" i="11"/>
  <c r="N239" i="11"/>
  <c r="O239" i="11"/>
  <c r="N240" i="11"/>
  <c r="O240" i="11"/>
  <c r="N241" i="11"/>
  <c r="O241" i="11"/>
  <c r="N242" i="11"/>
  <c r="O242" i="11"/>
  <c r="N243" i="11"/>
  <c r="O243" i="11"/>
  <c r="N244" i="11"/>
  <c r="O244" i="11"/>
  <c r="N245" i="11"/>
  <c r="O245" i="11"/>
  <c r="N246" i="11"/>
  <c r="O246" i="11"/>
  <c r="N247" i="11"/>
  <c r="O247" i="11"/>
  <c r="N248" i="11"/>
  <c r="O248" i="11"/>
  <c r="N249" i="11"/>
  <c r="O249" i="11"/>
  <c r="O1" i="11"/>
  <c r="N1" i="11"/>
  <c r="H2" i="11"/>
  <c r="H3" i="11"/>
  <c r="H4" i="11"/>
  <c r="H5" i="11"/>
  <c r="H6" i="11"/>
  <c r="H7" i="11"/>
  <c r="H8" i="11"/>
  <c r="H9" i="11"/>
  <c r="H10" i="11"/>
  <c r="H11" i="11"/>
  <c r="H12" i="11"/>
  <c r="H13" i="11"/>
  <c r="H14" i="11"/>
  <c r="H15" i="11"/>
  <c r="H16" i="11"/>
  <c r="H17" i="11"/>
  <c r="H18" i="11"/>
  <c r="H19" i="11"/>
  <c r="H20" i="11"/>
  <c r="H21" i="11"/>
  <c r="H22" i="11"/>
  <c r="H23" i="11"/>
  <c r="H24" i="11"/>
  <c r="H25" i="11"/>
  <c r="H26" i="11"/>
  <c r="H27" i="11"/>
  <c r="H28" i="11"/>
  <c r="H29" i="11"/>
  <c r="H30" i="11"/>
  <c r="H31" i="11"/>
  <c r="H32" i="11"/>
  <c r="H33" i="11"/>
  <c r="H34" i="11"/>
  <c r="H35" i="11"/>
  <c r="H36" i="11"/>
  <c r="H37" i="11"/>
  <c r="H38" i="11"/>
  <c r="H39" i="11"/>
  <c r="H40" i="11"/>
  <c r="H41" i="11"/>
  <c r="H42" i="11"/>
  <c r="H43" i="11"/>
  <c r="H44" i="11"/>
  <c r="H45" i="11"/>
  <c r="H46" i="11"/>
  <c r="H47" i="11"/>
  <c r="H48" i="11"/>
  <c r="H49" i="11"/>
  <c r="H50" i="11"/>
  <c r="H51" i="11"/>
  <c r="H52" i="11"/>
  <c r="H53" i="11"/>
  <c r="H54" i="11"/>
  <c r="H55" i="11"/>
  <c r="H56" i="11"/>
  <c r="H57" i="11"/>
  <c r="H58" i="11"/>
  <c r="H59" i="11"/>
  <c r="H60" i="11"/>
  <c r="H61" i="11"/>
  <c r="H62" i="11"/>
  <c r="H63" i="11"/>
  <c r="H64" i="11"/>
  <c r="H65" i="11"/>
  <c r="H66" i="11"/>
  <c r="H67" i="11"/>
  <c r="H68" i="11"/>
  <c r="H69" i="11"/>
  <c r="H70" i="11"/>
  <c r="H71" i="11"/>
  <c r="H72" i="11"/>
  <c r="H73" i="11"/>
  <c r="H74" i="11"/>
  <c r="H75" i="11"/>
  <c r="H76" i="11"/>
  <c r="H77" i="11"/>
  <c r="H78" i="11"/>
  <c r="H79" i="11"/>
  <c r="H80" i="11"/>
  <c r="H81" i="11"/>
  <c r="H82" i="11"/>
  <c r="H83" i="11"/>
  <c r="H84" i="11"/>
  <c r="H85" i="11"/>
  <c r="H86" i="11"/>
  <c r="H87" i="11"/>
  <c r="H88" i="11"/>
  <c r="H89" i="11"/>
  <c r="H90" i="11"/>
  <c r="H91" i="11"/>
  <c r="H92" i="11"/>
  <c r="H93" i="11"/>
  <c r="H94" i="11"/>
  <c r="H95" i="11"/>
  <c r="H96" i="11"/>
  <c r="H97" i="11"/>
  <c r="H98" i="11"/>
  <c r="H99" i="11"/>
  <c r="H100" i="11"/>
  <c r="H101" i="11"/>
  <c r="H102" i="11"/>
  <c r="H103" i="11"/>
  <c r="H104" i="11"/>
  <c r="H105" i="11"/>
  <c r="H106" i="11"/>
  <c r="H107" i="11"/>
  <c r="H108" i="11"/>
  <c r="H109" i="11"/>
  <c r="H110" i="11"/>
  <c r="H111" i="11"/>
  <c r="H112" i="11"/>
  <c r="H113" i="11"/>
  <c r="H114" i="11"/>
  <c r="H115" i="11"/>
  <c r="H116" i="11"/>
  <c r="H117" i="11"/>
  <c r="H118" i="11"/>
  <c r="H119" i="11"/>
  <c r="H120" i="11"/>
  <c r="H121" i="11"/>
  <c r="H122" i="11"/>
  <c r="H123" i="11"/>
  <c r="H124" i="11"/>
  <c r="H125" i="11"/>
  <c r="H126" i="11"/>
  <c r="H127" i="11"/>
  <c r="H128" i="11"/>
  <c r="H129" i="11"/>
  <c r="H130" i="11"/>
  <c r="H131" i="11"/>
  <c r="H132" i="11"/>
  <c r="H133" i="11"/>
  <c r="H134" i="11"/>
  <c r="H135" i="11"/>
  <c r="H136" i="11"/>
  <c r="H137" i="11"/>
  <c r="H138" i="11"/>
  <c r="H139" i="11"/>
  <c r="H140" i="11"/>
  <c r="H141" i="11"/>
  <c r="H142" i="11"/>
  <c r="H143" i="11"/>
  <c r="H144" i="11"/>
  <c r="H145" i="11"/>
  <c r="H146" i="11"/>
  <c r="H147" i="11"/>
  <c r="H148" i="11"/>
  <c r="H149" i="11"/>
  <c r="H150" i="11"/>
  <c r="H151" i="11"/>
  <c r="H152" i="11"/>
  <c r="H153" i="11"/>
  <c r="H154" i="11"/>
  <c r="H155" i="11"/>
  <c r="H156" i="11"/>
  <c r="H157" i="11"/>
  <c r="H158" i="11"/>
  <c r="H159" i="11"/>
  <c r="H160" i="11"/>
  <c r="H161" i="11"/>
  <c r="H162" i="11"/>
  <c r="H163" i="11"/>
  <c r="H164" i="11"/>
  <c r="H165" i="11"/>
  <c r="H166" i="11"/>
  <c r="H167" i="11"/>
  <c r="H168" i="11"/>
  <c r="H169" i="11"/>
  <c r="H170" i="11"/>
  <c r="H171" i="11"/>
  <c r="H172" i="11"/>
  <c r="H173" i="11"/>
  <c r="H174" i="11"/>
  <c r="H175" i="11"/>
  <c r="H176" i="11"/>
  <c r="H177" i="11"/>
  <c r="H178" i="11"/>
  <c r="H179" i="11"/>
  <c r="H180" i="11"/>
  <c r="H181" i="11"/>
  <c r="H182" i="11"/>
  <c r="H183" i="11"/>
  <c r="H184" i="11"/>
  <c r="H185" i="11"/>
  <c r="H186" i="11"/>
  <c r="H187" i="11"/>
  <c r="H188" i="11"/>
  <c r="H189" i="11"/>
  <c r="H190" i="11"/>
  <c r="H191" i="11"/>
  <c r="H192" i="11"/>
  <c r="H193" i="11"/>
  <c r="H194" i="11"/>
  <c r="H195" i="11"/>
  <c r="H196" i="11"/>
  <c r="H197" i="11"/>
  <c r="H198" i="11"/>
  <c r="H199" i="11"/>
  <c r="H200" i="11"/>
  <c r="H201" i="11"/>
  <c r="H202" i="11"/>
  <c r="H203" i="11"/>
  <c r="H204" i="11"/>
  <c r="H205" i="11"/>
  <c r="H206" i="11"/>
  <c r="H207" i="11"/>
  <c r="H208" i="11"/>
  <c r="H209" i="11"/>
  <c r="H210" i="11"/>
  <c r="H211" i="11"/>
  <c r="H212" i="11"/>
  <c r="H213" i="11"/>
  <c r="H214" i="11"/>
  <c r="H215" i="11"/>
  <c r="H216" i="11"/>
  <c r="H217" i="11"/>
  <c r="H218" i="11"/>
  <c r="H219" i="11"/>
  <c r="H220" i="11"/>
  <c r="H221" i="11"/>
  <c r="H222" i="11"/>
  <c r="H223" i="11"/>
  <c r="H224" i="11"/>
  <c r="H225" i="11"/>
  <c r="H226" i="11"/>
  <c r="H227" i="11"/>
  <c r="H228" i="11"/>
  <c r="H229" i="11"/>
  <c r="H230" i="11"/>
  <c r="H231" i="11"/>
  <c r="H232" i="11"/>
  <c r="H233" i="11"/>
  <c r="H234" i="11"/>
  <c r="H235" i="11"/>
  <c r="H236" i="11"/>
  <c r="H237" i="11"/>
  <c r="H238" i="11"/>
  <c r="H239" i="11"/>
  <c r="H240" i="11"/>
  <c r="H241" i="11"/>
  <c r="H242" i="11"/>
  <c r="H243" i="11"/>
  <c r="H244" i="11"/>
  <c r="H245" i="11"/>
  <c r="H246" i="11"/>
  <c r="H247" i="11"/>
  <c r="H248" i="11"/>
  <c r="H249" i="11"/>
  <c r="H1" i="11"/>
  <c r="D147" i="11"/>
  <c r="D148" i="11"/>
  <c r="D149" i="11"/>
  <c r="D150" i="11"/>
  <c r="D151" i="11"/>
  <c r="D152" i="11"/>
  <c r="D153" i="11"/>
  <c r="D154" i="11"/>
  <c r="D155" i="11"/>
  <c r="D156" i="11"/>
  <c r="D157" i="11"/>
  <c r="D158" i="11"/>
  <c r="D159" i="11"/>
  <c r="D160" i="11"/>
  <c r="D161" i="11"/>
  <c r="D162" i="11"/>
  <c r="D163" i="11"/>
  <c r="D164" i="11"/>
  <c r="D165" i="11"/>
  <c r="D166" i="11"/>
  <c r="D167" i="11"/>
  <c r="D168" i="11"/>
  <c r="D169" i="11"/>
  <c r="D170" i="11"/>
  <c r="D171" i="11"/>
  <c r="D172" i="11"/>
  <c r="D173" i="11"/>
  <c r="D174" i="11"/>
  <c r="D175" i="11"/>
  <c r="D176" i="11"/>
  <c r="D177" i="11"/>
  <c r="D178" i="11"/>
  <c r="D179" i="11"/>
  <c r="D180" i="11"/>
  <c r="D181" i="11"/>
  <c r="D182" i="11"/>
  <c r="D183" i="11"/>
  <c r="D184" i="11"/>
  <c r="D185" i="11"/>
  <c r="D186" i="11"/>
  <c r="D187" i="11"/>
  <c r="D188" i="11"/>
  <c r="D189" i="11"/>
  <c r="D190" i="11"/>
  <c r="D191" i="11"/>
  <c r="D192" i="11"/>
  <c r="D193" i="11"/>
  <c r="D194" i="11"/>
  <c r="D195" i="11"/>
  <c r="D196" i="11"/>
  <c r="D197" i="11"/>
  <c r="D198" i="11"/>
  <c r="D199" i="11"/>
  <c r="D200" i="11"/>
  <c r="D201" i="11"/>
  <c r="D202" i="11"/>
  <c r="D203" i="11"/>
  <c r="D204" i="11"/>
  <c r="D205" i="11"/>
  <c r="D206" i="11"/>
  <c r="D207" i="11"/>
  <c r="D208" i="11"/>
  <c r="D209" i="11"/>
  <c r="D210" i="11"/>
  <c r="D211" i="11"/>
  <c r="D212" i="11"/>
  <c r="D213" i="11"/>
  <c r="D214" i="11"/>
  <c r="D215" i="11"/>
  <c r="D216" i="11"/>
  <c r="D217" i="11"/>
  <c r="D218" i="11"/>
  <c r="D219" i="11"/>
  <c r="D220" i="11"/>
  <c r="D221" i="11"/>
  <c r="D222" i="11"/>
  <c r="D223" i="11"/>
  <c r="D224" i="11"/>
  <c r="D225" i="11"/>
  <c r="D226" i="11"/>
  <c r="D227" i="11"/>
  <c r="D228" i="11"/>
  <c r="D229" i="11"/>
  <c r="D230" i="11"/>
  <c r="D231" i="11"/>
  <c r="D232" i="11"/>
  <c r="D233" i="11"/>
  <c r="D234" i="11"/>
  <c r="D235" i="11"/>
  <c r="D236" i="11"/>
  <c r="D237" i="11"/>
  <c r="D238" i="11"/>
  <c r="D239" i="11"/>
  <c r="D240" i="11"/>
  <c r="D241" i="11"/>
  <c r="D242" i="11"/>
  <c r="D243" i="11"/>
  <c r="D244" i="11"/>
  <c r="D245" i="11"/>
  <c r="D246" i="11"/>
  <c r="D247" i="11"/>
  <c r="D248" i="11"/>
  <c r="D249" i="11"/>
  <c r="D146" i="11"/>
  <c r="D142" i="11"/>
  <c r="D138" i="11"/>
  <c r="D134" i="11"/>
  <c r="D130" i="11"/>
  <c r="D126" i="11"/>
  <c r="D122" i="11"/>
  <c r="D118" i="11"/>
  <c r="D114" i="11"/>
  <c r="D110" i="11"/>
  <c r="D106" i="11"/>
  <c r="D102" i="11"/>
  <c r="D98" i="11"/>
  <c r="D94" i="11"/>
  <c r="D90" i="11"/>
  <c r="D86" i="11"/>
  <c r="D82" i="11"/>
  <c r="D78" i="11"/>
  <c r="D74" i="11"/>
  <c r="D70" i="11"/>
  <c r="D66" i="11"/>
  <c r="D62" i="11"/>
  <c r="D58" i="11"/>
  <c r="D54" i="11"/>
  <c r="D50" i="11"/>
  <c r="D46" i="11"/>
  <c r="D42" i="11"/>
  <c r="D38" i="11"/>
  <c r="D34" i="11"/>
  <c r="D30" i="11"/>
  <c r="D26" i="11"/>
  <c r="D22" i="11"/>
  <c r="D18" i="11"/>
  <c r="D14" i="11"/>
  <c r="D10" i="11"/>
  <c r="D6" i="11"/>
  <c r="D2" i="11"/>
  <c r="D1" i="11"/>
  <c r="D3" i="11"/>
  <c r="D4" i="11"/>
  <c r="D5" i="11"/>
  <c r="D7" i="11"/>
  <c r="D8" i="11"/>
  <c r="D9" i="11"/>
  <c r="D11" i="11"/>
  <c r="D12" i="11"/>
  <c r="D13" i="11"/>
  <c r="D15" i="11"/>
  <c r="D16" i="11"/>
  <c r="D17" i="11"/>
  <c r="D19" i="11"/>
  <c r="D20" i="11"/>
  <c r="D21" i="11"/>
  <c r="D23" i="11"/>
  <c r="D24" i="11"/>
  <c r="D25" i="11"/>
  <c r="D27" i="11"/>
  <c r="D28" i="11"/>
  <c r="D29" i="11"/>
  <c r="D31" i="11"/>
  <c r="D32" i="11"/>
  <c r="D33" i="11"/>
  <c r="D35" i="11"/>
  <c r="D36" i="11"/>
  <c r="D37" i="11"/>
  <c r="D39" i="11"/>
  <c r="D40" i="11"/>
  <c r="D41" i="11"/>
  <c r="D43" i="11"/>
  <c r="D44" i="11"/>
  <c r="D45" i="11"/>
  <c r="D47" i="11"/>
  <c r="D48" i="11"/>
  <c r="D49" i="11"/>
  <c r="D51" i="11"/>
  <c r="D52" i="11"/>
  <c r="D53" i="11"/>
  <c r="D55" i="11"/>
  <c r="D56" i="11"/>
  <c r="D57" i="11"/>
  <c r="D59" i="11"/>
  <c r="D60" i="11"/>
  <c r="D61" i="11"/>
  <c r="D63" i="11"/>
  <c r="D64" i="11"/>
  <c r="D65" i="11"/>
  <c r="D67" i="11"/>
  <c r="D68" i="11"/>
  <c r="D69" i="11"/>
  <c r="D71" i="11"/>
  <c r="D72" i="11"/>
  <c r="D73" i="11"/>
  <c r="D75" i="11"/>
  <c r="D76" i="11"/>
  <c r="D77" i="11"/>
  <c r="D79" i="11"/>
  <c r="D80" i="11"/>
  <c r="D81" i="11"/>
  <c r="D83" i="11"/>
  <c r="D84" i="11"/>
  <c r="D85" i="11"/>
  <c r="D87" i="11"/>
  <c r="D88" i="11"/>
  <c r="D89" i="11"/>
  <c r="D91" i="11"/>
  <c r="D92" i="11"/>
  <c r="D93" i="11"/>
  <c r="D95" i="11"/>
  <c r="D96" i="11"/>
  <c r="D97" i="11"/>
  <c r="D99" i="11"/>
  <c r="D100" i="11"/>
  <c r="D101" i="11"/>
  <c r="D103" i="11"/>
  <c r="D104" i="11"/>
  <c r="D105" i="11"/>
  <c r="D107" i="11"/>
  <c r="D108" i="11"/>
  <c r="D109" i="11"/>
  <c r="D111" i="11"/>
  <c r="D112" i="11"/>
  <c r="D113" i="11"/>
  <c r="D115" i="11"/>
  <c r="D116" i="11"/>
  <c r="D117" i="11"/>
  <c r="D119" i="11"/>
  <c r="D120" i="11"/>
  <c r="D121" i="11"/>
  <c r="D123" i="11"/>
  <c r="D124" i="11"/>
  <c r="D125" i="11"/>
  <c r="D127" i="11"/>
  <c r="D128" i="11"/>
  <c r="D129" i="11"/>
  <c r="D131" i="11"/>
  <c r="D132" i="11"/>
  <c r="D133" i="11"/>
  <c r="D135" i="11"/>
  <c r="D136" i="11"/>
  <c r="D137" i="11"/>
  <c r="D139" i="11"/>
  <c r="D140" i="11"/>
  <c r="D141" i="11"/>
  <c r="D143" i="11"/>
  <c r="D144" i="11"/>
  <c r="D145" i="11"/>
  <c r="AJ99" i="5" l="1"/>
  <c r="AK99" i="5" s="1"/>
  <c r="AJ198" i="5"/>
  <c r="AK198" i="5" s="1"/>
  <c r="AJ100" i="5"/>
  <c r="AJ138" i="5"/>
  <c r="AK138" i="5" s="1"/>
  <c r="AJ202" i="5"/>
  <c r="AJ102" i="5"/>
  <c r="AJ169" i="5"/>
  <c r="AH119" i="5"/>
  <c r="Q245" i="5"/>
  <c r="C245" i="5"/>
  <c r="C155" i="5"/>
  <c r="Q155" i="5"/>
  <c r="C235" i="5"/>
  <c r="Q235" i="5"/>
  <c r="C221" i="5"/>
  <c r="Q221" i="5"/>
  <c r="C215" i="5"/>
  <c r="Q215" i="5"/>
  <c r="C157" i="5"/>
  <c r="Q157" i="5"/>
  <c r="C135" i="5"/>
  <c r="Q135" i="5"/>
  <c r="C130" i="5"/>
  <c r="Q130" i="5"/>
  <c r="C110" i="5"/>
  <c r="Q110" i="5"/>
  <c r="C3" i="5"/>
  <c r="Q3" i="5"/>
  <c r="H248" i="10"/>
  <c r="H249" i="10"/>
  <c r="H222" i="10"/>
  <c r="S223" i="10"/>
  <c r="H209" i="10"/>
  <c r="H203" i="10"/>
  <c r="H150" i="10"/>
  <c r="H129" i="10"/>
  <c r="H4" i="10"/>
  <c r="S250" i="10"/>
  <c r="S249" i="10"/>
  <c r="S248" i="10"/>
  <c r="S247" i="10"/>
  <c r="S246" i="10"/>
  <c r="S245" i="10"/>
  <c r="S244" i="10"/>
  <c r="S243" i="10"/>
  <c r="S242" i="10"/>
  <c r="S241" i="10"/>
  <c r="S240" i="10"/>
  <c r="S239" i="10"/>
  <c r="S238" i="10"/>
  <c r="S237" i="10"/>
  <c r="S236" i="10"/>
  <c r="S235" i="10"/>
  <c r="S234" i="10"/>
  <c r="S232" i="10"/>
  <c r="S231" i="10"/>
  <c r="S230" i="10"/>
  <c r="S229" i="10"/>
  <c r="S228" i="10"/>
  <c r="S227" i="10"/>
  <c r="S226" i="10"/>
  <c r="S225" i="10"/>
  <c r="S224" i="10"/>
  <c r="S222" i="10"/>
  <c r="S221" i="10"/>
  <c r="S220" i="10"/>
  <c r="S219" i="10"/>
  <c r="S218" i="10"/>
  <c r="S217" i="10"/>
  <c r="S216" i="10"/>
  <c r="S215" i="10"/>
  <c r="S214" i="10"/>
  <c r="S213" i="10"/>
  <c r="S212" i="10"/>
  <c r="S211" i="10"/>
  <c r="S210" i="10"/>
  <c r="S209" i="10"/>
  <c r="S208" i="10"/>
  <c r="S207" i="10"/>
  <c r="S206" i="10"/>
  <c r="S205" i="10"/>
  <c r="S204" i="10"/>
  <c r="S203" i="10"/>
  <c r="S202" i="10"/>
  <c r="S201" i="10"/>
  <c r="S200" i="10"/>
  <c r="S199" i="10"/>
  <c r="S198" i="10"/>
  <c r="S197" i="10"/>
  <c r="S196" i="10"/>
  <c r="S195" i="10"/>
  <c r="S194" i="10"/>
  <c r="S193" i="10"/>
  <c r="S192" i="10"/>
  <c r="S191" i="10"/>
  <c r="S190" i="10"/>
  <c r="S189" i="10"/>
  <c r="S188" i="10"/>
  <c r="S187" i="10"/>
  <c r="S186" i="10"/>
  <c r="S185" i="10"/>
  <c r="S184" i="10"/>
  <c r="S183" i="10"/>
  <c r="S182" i="10"/>
  <c r="S181" i="10"/>
  <c r="S180" i="10"/>
  <c r="S179" i="10"/>
  <c r="S178" i="10"/>
  <c r="S177" i="10"/>
  <c r="S176" i="10"/>
  <c r="S175" i="10"/>
  <c r="S174" i="10"/>
  <c r="S173" i="10"/>
  <c r="S172" i="10"/>
  <c r="S171" i="10"/>
  <c r="S170" i="10"/>
  <c r="S169" i="10"/>
  <c r="S168" i="10"/>
  <c r="S167" i="10"/>
  <c r="S166" i="10"/>
  <c r="S165" i="10"/>
  <c r="S164" i="10"/>
  <c r="S163" i="10"/>
  <c r="S162" i="10"/>
  <c r="S161" i="10"/>
  <c r="S160" i="10"/>
  <c r="S159" i="10"/>
  <c r="S158" i="10"/>
  <c r="S157" i="10"/>
  <c r="S156" i="10"/>
  <c r="S155" i="10"/>
  <c r="S154" i="10"/>
  <c r="S153" i="10"/>
  <c r="S152" i="10"/>
  <c r="S151" i="10"/>
  <c r="S150" i="10"/>
  <c r="S149" i="10"/>
  <c r="S147" i="10"/>
  <c r="S146" i="10"/>
  <c r="S145" i="10"/>
  <c r="S144" i="10"/>
  <c r="S143" i="10"/>
  <c r="S142" i="10"/>
  <c r="S141" i="10"/>
  <c r="S140" i="10"/>
  <c r="S139" i="10"/>
  <c r="S138" i="10"/>
  <c r="S137" i="10"/>
  <c r="S136" i="10"/>
  <c r="S135" i="10"/>
  <c r="S134" i="10"/>
  <c r="S133" i="10"/>
  <c r="S132" i="10"/>
  <c r="S131" i="10"/>
  <c r="S130" i="10"/>
  <c r="S129" i="10"/>
  <c r="S128" i="10"/>
  <c r="S127" i="10"/>
  <c r="S126" i="10"/>
  <c r="S125" i="10"/>
  <c r="S124" i="10"/>
  <c r="S123" i="10"/>
  <c r="S122" i="10"/>
  <c r="S121" i="10"/>
  <c r="S120" i="10"/>
  <c r="S119" i="10"/>
  <c r="S118" i="10"/>
  <c r="S117" i="10"/>
  <c r="S116" i="10"/>
  <c r="S115" i="10"/>
  <c r="S114" i="10"/>
  <c r="S113" i="10"/>
  <c r="S112" i="10"/>
  <c r="S111" i="10"/>
  <c r="S110" i="10"/>
  <c r="S109" i="10"/>
  <c r="S108" i="10"/>
  <c r="S107" i="10"/>
  <c r="S106" i="10"/>
  <c r="S105" i="10"/>
  <c r="S104" i="10"/>
  <c r="S103" i="10"/>
  <c r="S102" i="10"/>
  <c r="S101" i="10"/>
  <c r="S100" i="10"/>
  <c r="S99" i="10"/>
  <c r="S98" i="10"/>
  <c r="S97" i="10"/>
  <c r="S96" i="10"/>
  <c r="S95" i="10"/>
  <c r="S94" i="10"/>
  <c r="S93" i="10"/>
  <c r="S92" i="10"/>
  <c r="S91" i="10"/>
  <c r="S90" i="10"/>
  <c r="S89" i="10"/>
  <c r="S88" i="10"/>
  <c r="S87" i="10"/>
  <c r="S86" i="10"/>
  <c r="S85" i="10"/>
  <c r="S84" i="10"/>
  <c r="S83" i="10"/>
  <c r="S82" i="10"/>
  <c r="S81" i="10"/>
  <c r="S80" i="10"/>
  <c r="S79" i="10"/>
  <c r="S78" i="10"/>
  <c r="S77" i="10"/>
  <c r="S76" i="10"/>
  <c r="S75" i="10"/>
  <c r="S74" i="10"/>
  <c r="S73" i="10"/>
  <c r="S72" i="10"/>
  <c r="S71" i="10"/>
  <c r="S70" i="10"/>
  <c r="S69" i="10"/>
  <c r="S68" i="10"/>
  <c r="S67" i="10"/>
  <c r="S66" i="10"/>
  <c r="S65" i="10"/>
  <c r="S64" i="10"/>
  <c r="S63" i="10"/>
  <c r="S62" i="10"/>
  <c r="S61" i="10"/>
  <c r="S60" i="10"/>
  <c r="S59" i="10"/>
  <c r="S58" i="10"/>
  <c r="S57" i="10"/>
  <c r="S56" i="10"/>
  <c r="S55" i="10"/>
  <c r="S54" i="10"/>
  <c r="S53" i="10"/>
  <c r="S52" i="10"/>
  <c r="S51" i="10"/>
  <c r="S50" i="10"/>
  <c r="S49" i="10"/>
  <c r="S48" i="10"/>
  <c r="S47" i="10"/>
  <c r="S46" i="10"/>
  <c r="S45" i="10"/>
  <c r="S44" i="10"/>
  <c r="S43" i="10"/>
  <c r="S42" i="10"/>
  <c r="S41" i="10"/>
  <c r="S40" i="10"/>
  <c r="S39" i="10"/>
  <c r="S38" i="10"/>
  <c r="S37" i="10"/>
  <c r="S36" i="10"/>
  <c r="S35" i="10"/>
  <c r="S34" i="10"/>
  <c r="S33" i="10"/>
  <c r="S32" i="10"/>
  <c r="S31" i="10"/>
  <c r="S30" i="10"/>
  <c r="S29" i="10"/>
  <c r="S28" i="10"/>
  <c r="S27" i="10"/>
  <c r="S26" i="10"/>
  <c r="S25" i="10"/>
  <c r="S24" i="10"/>
  <c r="S23" i="10"/>
  <c r="S22" i="10"/>
  <c r="S21" i="10"/>
  <c r="S20" i="10"/>
  <c r="S19" i="10"/>
  <c r="S18" i="10"/>
  <c r="S17" i="10"/>
  <c r="S16" i="10"/>
  <c r="S15" i="10"/>
  <c r="S14" i="10"/>
  <c r="S13" i="10"/>
  <c r="S12" i="10"/>
  <c r="S11" i="10"/>
  <c r="S10" i="10"/>
  <c r="S9" i="10"/>
  <c r="S8" i="10"/>
  <c r="S7" i="10"/>
  <c r="S6" i="10"/>
  <c r="S5" i="10"/>
  <c r="S4" i="10"/>
  <c r="S3" i="10"/>
  <c r="H143" i="10"/>
  <c r="H123" i="10"/>
  <c r="S2" i="10"/>
  <c r="H247" i="10"/>
  <c r="H246" i="10"/>
  <c r="H245" i="10"/>
  <c r="H244" i="10"/>
  <c r="H243" i="10"/>
  <c r="H242" i="10"/>
  <c r="H241" i="10"/>
  <c r="H240" i="10"/>
  <c r="H239" i="10"/>
  <c r="H238" i="10"/>
  <c r="H237" i="10"/>
  <c r="H236" i="10"/>
  <c r="H235" i="10"/>
  <c r="H234" i="10"/>
  <c r="H233" i="10"/>
  <c r="H231" i="10"/>
  <c r="H230" i="10"/>
  <c r="H229" i="10"/>
  <c r="H228" i="10"/>
  <c r="H227" i="10"/>
  <c r="H226" i="10"/>
  <c r="H225" i="10"/>
  <c r="H224" i="10"/>
  <c r="H223" i="10"/>
  <c r="H221" i="10"/>
  <c r="H220" i="10"/>
  <c r="H219" i="10"/>
  <c r="H218" i="10"/>
  <c r="H217" i="10"/>
  <c r="H216" i="10"/>
  <c r="H215" i="10"/>
  <c r="H214" i="10"/>
  <c r="H213" i="10"/>
  <c r="H212" i="10"/>
  <c r="H211" i="10"/>
  <c r="H210" i="10"/>
  <c r="H208" i="10"/>
  <c r="H207" i="10"/>
  <c r="H206" i="10"/>
  <c r="H205" i="10"/>
  <c r="H204" i="10"/>
  <c r="H202" i="10"/>
  <c r="H201" i="10"/>
  <c r="H200" i="10"/>
  <c r="H199" i="10"/>
  <c r="H198" i="10"/>
  <c r="H197" i="10"/>
  <c r="H196" i="10"/>
  <c r="H195" i="10"/>
  <c r="H194" i="10"/>
  <c r="H193" i="10"/>
  <c r="H192" i="10"/>
  <c r="H191" i="10"/>
  <c r="H190" i="10"/>
  <c r="H189" i="10"/>
  <c r="H188" i="10"/>
  <c r="H187" i="10"/>
  <c r="H186" i="10"/>
  <c r="H185" i="10"/>
  <c r="H184" i="10"/>
  <c r="H183" i="10"/>
  <c r="H182" i="10"/>
  <c r="H181" i="10"/>
  <c r="H180" i="10"/>
  <c r="H179" i="10"/>
  <c r="H178" i="10"/>
  <c r="H177" i="10"/>
  <c r="H176" i="10"/>
  <c r="H175" i="10"/>
  <c r="H174" i="10"/>
  <c r="H173" i="10"/>
  <c r="H172" i="10"/>
  <c r="H171" i="10"/>
  <c r="H170" i="10"/>
  <c r="H169" i="10"/>
  <c r="H168" i="10"/>
  <c r="H167" i="10"/>
  <c r="H166" i="10"/>
  <c r="H165" i="10"/>
  <c r="H164" i="10"/>
  <c r="H163" i="10"/>
  <c r="H162" i="10"/>
  <c r="H161" i="10"/>
  <c r="H160" i="10"/>
  <c r="H159" i="10"/>
  <c r="H158" i="10"/>
  <c r="H157" i="10"/>
  <c r="H156" i="10"/>
  <c r="H155" i="10"/>
  <c r="H154" i="10"/>
  <c r="H153" i="10"/>
  <c r="H152" i="10"/>
  <c r="H151" i="10"/>
  <c r="H149" i="10"/>
  <c r="H148" i="10"/>
  <c r="H147" i="10"/>
  <c r="H146" i="10"/>
  <c r="H145" i="10"/>
  <c r="H144" i="10"/>
  <c r="H142" i="10"/>
  <c r="H141" i="10"/>
  <c r="H140" i="10"/>
  <c r="H139" i="10"/>
  <c r="H138" i="10"/>
  <c r="H137" i="10"/>
  <c r="H136" i="10"/>
  <c r="H135" i="10"/>
  <c r="H134" i="10"/>
  <c r="H133" i="10"/>
  <c r="H132" i="10"/>
  <c r="H131" i="10"/>
  <c r="H130" i="10"/>
  <c r="H128" i="10"/>
  <c r="H127" i="10"/>
  <c r="H126" i="10"/>
  <c r="H125" i="10"/>
  <c r="H124" i="10"/>
  <c r="H122" i="10"/>
  <c r="H121" i="10"/>
  <c r="H120" i="10"/>
  <c r="H119" i="10"/>
  <c r="H118" i="10"/>
  <c r="H117" i="10"/>
  <c r="H116" i="10"/>
  <c r="H115" i="10"/>
  <c r="H114" i="10"/>
  <c r="H113" i="10"/>
  <c r="H112" i="10"/>
  <c r="H111" i="10"/>
  <c r="H110" i="10"/>
  <c r="H109" i="10"/>
  <c r="H108" i="10"/>
  <c r="H107" i="10"/>
  <c r="H106" i="10"/>
  <c r="H105" i="10"/>
  <c r="H104" i="10"/>
  <c r="H103" i="10"/>
  <c r="H102" i="10"/>
  <c r="H101" i="10"/>
  <c r="H100" i="10"/>
  <c r="H99" i="10"/>
  <c r="H98" i="10"/>
  <c r="H97" i="10"/>
  <c r="H96" i="10"/>
  <c r="H95" i="10"/>
  <c r="H94" i="10"/>
  <c r="H93" i="10"/>
  <c r="H92" i="10"/>
  <c r="H91" i="10"/>
  <c r="H90" i="10"/>
  <c r="H89" i="10"/>
  <c r="H88" i="10"/>
  <c r="H87" i="10"/>
  <c r="H86" i="10"/>
  <c r="H85" i="10"/>
  <c r="H84" i="10"/>
  <c r="H83" i="10"/>
  <c r="H82" i="10"/>
  <c r="H81" i="10"/>
  <c r="H80" i="10"/>
  <c r="H79" i="10"/>
  <c r="H78" i="10"/>
  <c r="H77" i="10"/>
  <c r="H76" i="10"/>
  <c r="H75" i="10"/>
  <c r="H74" i="10"/>
  <c r="H73" i="10"/>
  <c r="H72" i="10"/>
  <c r="H71" i="10"/>
  <c r="H70" i="10"/>
  <c r="H69" i="10"/>
  <c r="H68" i="10"/>
  <c r="H67" i="10"/>
  <c r="H66" i="10"/>
  <c r="H65" i="10"/>
  <c r="H64" i="10"/>
  <c r="H63" i="10"/>
  <c r="H62" i="10"/>
  <c r="H61" i="10"/>
  <c r="H60" i="10"/>
  <c r="H59" i="10"/>
  <c r="H58" i="10"/>
  <c r="H57" i="10"/>
  <c r="H56" i="10"/>
  <c r="H55" i="10"/>
  <c r="H54" i="10"/>
  <c r="H53" i="10"/>
  <c r="H52" i="10"/>
  <c r="H51" i="10"/>
  <c r="H50" i="10"/>
  <c r="H49" i="10"/>
  <c r="H48" i="10"/>
  <c r="H47" i="10"/>
  <c r="H46" i="10"/>
  <c r="H45" i="10"/>
  <c r="H44" i="10"/>
  <c r="H43" i="10"/>
  <c r="H42" i="10"/>
  <c r="H41" i="10"/>
  <c r="H40" i="10"/>
  <c r="H39" i="10"/>
  <c r="H38" i="10"/>
  <c r="H37" i="10"/>
  <c r="H36" i="10"/>
  <c r="H35" i="10"/>
  <c r="H34" i="10"/>
  <c r="H33" i="10"/>
  <c r="H32" i="10"/>
  <c r="H31" i="10"/>
  <c r="H30" i="10"/>
  <c r="H29" i="10"/>
  <c r="H28" i="10"/>
  <c r="H27" i="10"/>
  <c r="H26" i="10"/>
  <c r="H25" i="10"/>
  <c r="H24" i="10"/>
  <c r="H23" i="10"/>
  <c r="H22" i="10"/>
  <c r="H21" i="10"/>
  <c r="H20" i="10"/>
  <c r="H19" i="10"/>
  <c r="H18" i="10"/>
  <c r="H17" i="10"/>
  <c r="H16" i="10"/>
  <c r="H15" i="10"/>
  <c r="H14" i="10"/>
  <c r="H13" i="10"/>
  <c r="H12" i="10"/>
  <c r="H11" i="10"/>
  <c r="H10" i="10"/>
  <c r="H9" i="10"/>
  <c r="H8" i="10"/>
  <c r="H7" i="10"/>
  <c r="H6" i="10"/>
  <c r="H5" i="10"/>
  <c r="H3" i="10"/>
  <c r="H2" i="10"/>
  <c r="AG245" i="5" l="1"/>
  <c r="AJ245" i="5" s="1"/>
  <c r="AG155" i="5"/>
  <c r="AH155" i="5" s="1"/>
  <c r="AG215" i="5"/>
  <c r="AJ215" i="5" s="1"/>
  <c r="AK215" i="5" s="1"/>
  <c r="AG235" i="5"/>
  <c r="AH235" i="5" s="1"/>
  <c r="AG157" i="5"/>
  <c r="AJ157" i="5" s="1"/>
  <c r="AK157" i="5" s="1"/>
  <c r="AG221" i="5"/>
  <c r="AH221" i="5" s="1"/>
  <c r="AG3" i="5"/>
  <c r="AJ3" i="5" s="1"/>
  <c r="AG130" i="5"/>
  <c r="AJ130" i="5" s="1"/>
  <c r="AG110" i="5"/>
  <c r="AH110" i="5" s="1"/>
  <c r="AG135" i="5"/>
  <c r="AH135" i="5" s="1"/>
  <c r="AH157" i="5" l="1"/>
  <c r="AH245" i="5"/>
  <c r="AH215" i="5"/>
  <c r="AJ155" i="5"/>
  <c r="AJ235" i="5"/>
  <c r="AH3" i="5"/>
  <c r="AJ221" i="5"/>
  <c r="AJ110" i="5"/>
  <c r="AH130" i="5"/>
  <c r="AJ135" i="5"/>
  <c r="AK135" i="5" s="1"/>
  <c r="F5" i="6" l="1"/>
  <c r="F6" i="6"/>
  <c r="F7" i="6"/>
  <c r="F8" i="6"/>
  <c r="F9" i="6"/>
  <c r="F10" i="6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F24" i="6"/>
  <c r="F25" i="6"/>
  <c r="F26" i="6"/>
  <c r="F27" i="6"/>
  <c r="F28" i="6"/>
  <c r="F29" i="6"/>
  <c r="F30" i="6"/>
  <c r="F31" i="6"/>
  <c r="F32" i="6"/>
  <c r="F33" i="6"/>
  <c r="F34" i="6"/>
  <c r="F35" i="6"/>
  <c r="F36" i="6"/>
  <c r="F37" i="6"/>
  <c r="F38" i="6"/>
  <c r="F39" i="6"/>
  <c r="F40" i="6"/>
  <c r="F41" i="6"/>
  <c r="F42" i="6"/>
  <c r="F43" i="6"/>
  <c r="F44" i="6"/>
  <c r="F45" i="6"/>
  <c r="F46" i="6"/>
  <c r="F47" i="6"/>
  <c r="F48" i="6"/>
  <c r="F49" i="6"/>
  <c r="F50" i="6"/>
  <c r="F52" i="6"/>
  <c r="F53" i="6"/>
  <c r="F54" i="6"/>
  <c r="F55" i="6"/>
  <c r="F56" i="6"/>
  <c r="F57" i="6"/>
  <c r="F58" i="6"/>
  <c r="F59" i="6"/>
  <c r="F60" i="6"/>
  <c r="F61" i="6"/>
  <c r="F62" i="6"/>
  <c r="F63" i="6"/>
  <c r="F64" i="6"/>
  <c r="F65" i="6"/>
  <c r="F66" i="6"/>
  <c r="F67" i="6"/>
  <c r="F68" i="6"/>
  <c r="F69" i="6"/>
  <c r="F70" i="6"/>
  <c r="F73" i="6"/>
  <c r="F74" i="6"/>
  <c r="F75" i="6"/>
  <c r="F76" i="6"/>
  <c r="F77" i="6"/>
  <c r="F78" i="6"/>
  <c r="F79" i="6"/>
  <c r="F80" i="6"/>
  <c r="F81" i="6"/>
  <c r="F82" i="6"/>
  <c r="F83" i="6"/>
  <c r="F84" i="6"/>
  <c r="F85" i="6"/>
  <c r="F86" i="6"/>
  <c r="F87" i="6"/>
  <c r="F88" i="6"/>
  <c r="F4" i="6"/>
  <c r="C2" i="5" l="1"/>
  <c r="C4" i="5"/>
  <c r="C5" i="5"/>
  <c r="C6" i="5"/>
  <c r="C7" i="5"/>
  <c r="C8" i="5"/>
  <c r="C9" i="5"/>
  <c r="C10" i="5"/>
  <c r="C11" i="5"/>
  <c r="C13" i="5"/>
  <c r="C12" i="5"/>
  <c r="C14" i="5"/>
  <c r="C15" i="5"/>
  <c r="C16" i="5"/>
  <c r="C17" i="5"/>
  <c r="C18" i="5"/>
  <c r="C19" i="5"/>
  <c r="C20" i="5"/>
  <c r="C21" i="5"/>
  <c r="C22" i="5"/>
  <c r="C23" i="5"/>
  <c r="C25" i="5"/>
  <c r="C26" i="5"/>
  <c r="C27" i="5"/>
  <c r="C28" i="5"/>
  <c r="C29" i="5"/>
  <c r="C30" i="5"/>
  <c r="C31" i="5"/>
  <c r="C33" i="5"/>
  <c r="C34" i="5"/>
  <c r="C35" i="5"/>
  <c r="C32" i="5"/>
  <c r="C36" i="5"/>
  <c r="C37" i="5"/>
  <c r="C38" i="5"/>
  <c r="C39" i="5"/>
  <c r="C41" i="5"/>
  <c r="C43" i="5"/>
  <c r="C44" i="5"/>
  <c r="C45" i="5"/>
  <c r="C46" i="5"/>
  <c r="C47" i="5"/>
  <c r="C48" i="5"/>
  <c r="C49" i="5"/>
  <c r="C50" i="5"/>
  <c r="C51" i="5"/>
  <c r="C52" i="5"/>
  <c r="C53" i="5"/>
  <c r="C54" i="5"/>
  <c r="C55" i="5"/>
  <c r="C56" i="5"/>
  <c r="C57" i="5"/>
  <c r="C58" i="5"/>
  <c r="C59" i="5"/>
  <c r="C60" i="5"/>
  <c r="C61" i="5"/>
  <c r="C62" i="5"/>
  <c r="C63" i="5"/>
  <c r="C64" i="5"/>
  <c r="C65" i="5"/>
  <c r="C66" i="5"/>
  <c r="C67" i="5"/>
  <c r="C68" i="5"/>
  <c r="C69" i="5"/>
  <c r="C70" i="5"/>
  <c r="C71" i="5"/>
  <c r="C72" i="5"/>
  <c r="C73" i="5"/>
  <c r="C74" i="5"/>
  <c r="C75" i="5"/>
  <c r="C76" i="5"/>
  <c r="C77" i="5"/>
  <c r="C78" i="5"/>
  <c r="C79" i="5"/>
  <c r="C80" i="5"/>
  <c r="C81" i="5"/>
  <c r="C82" i="5"/>
  <c r="C83" i="5"/>
  <c r="C84" i="5"/>
  <c r="C85" i="5"/>
  <c r="C86" i="5"/>
  <c r="C87" i="5"/>
  <c r="C88" i="5"/>
  <c r="C89" i="5"/>
  <c r="C90" i="5"/>
  <c r="C91" i="5"/>
  <c r="C92" i="5"/>
  <c r="C93" i="5"/>
  <c r="C94" i="5"/>
  <c r="C95" i="5"/>
  <c r="C96" i="5"/>
  <c r="C97" i="5"/>
  <c r="C98" i="5"/>
  <c r="C101" i="5"/>
  <c r="C103" i="5"/>
  <c r="C104" i="5"/>
  <c r="C105" i="5"/>
  <c r="C106" i="5"/>
  <c r="C107" i="5"/>
  <c r="C108" i="5"/>
  <c r="C109" i="5"/>
  <c r="C111" i="5"/>
  <c r="C112" i="5"/>
  <c r="C113" i="5"/>
  <c r="C114" i="5"/>
  <c r="C115" i="5"/>
  <c r="C116" i="5"/>
  <c r="C117" i="5"/>
  <c r="C118" i="5"/>
  <c r="C120" i="5"/>
  <c r="C121" i="5"/>
  <c r="C122" i="5"/>
  <c r="C123" i="5"/>
  <c r="C124" i="5"/>
  <c r="C125" i="5"/>
  <c r="C126" i="5"/>
  <c r="C127" i="5"/>
  <c r="C128" i="5"/>
  <c r="C129" i="5"/>
  <c r="C131" i="5"/>
  <c r="C132" i="5"/>
  <c r="C133" i="5"/>
  <c r="C152" i="5"/>
  <c r="C134" i="5"/>
  <c r="C136" i="5"/>
  <c r="C137" i="5"/>
  <c r="C139" i="5"/>
  <c r="C140" i="5"/>
  <c r="C141" i="5"/>
  <c r="C142" i="5"/>
  <c r="C143" i="5"/>
  <c r="C144" i="5"/>
  <c r="C145" i="5"/>
  <c r="C146" i="5"/>
  <c r="C147" i="5"/>
  <c r="C148" i="5"/>
  <c r="C149" i="5"/>
  <c r="C150" i="5"/>
  <c r="C151" i="5"/>
  <c r="C153" i="5"/>
  <c r="C156" i="5"/>
  <c r="C158" i="5"/>
  <c r="C159" i="5"/>
  <c r="C160" i="5"/>
  <c r="C161" i="5"/>
  <c r="C162" i="5"/>
  <c r="C163" i="5"/>
  <c r="C164" i="5"/>
  <c r="C165" i="5"/>
  <c r="C166" i="5"/>
  <c r="C167" i="5"/>
  <c r="C168" i="5"/>
  <c r="C170" i="5"/>
  <c r="C171" i="5"/>
  <c r="C172" i="5"/>
  <c r="C173" i="5"/>
  <c r="C174" i="5"/>
  <c r="C175" i="5"/>
  <c r="C176" i="5"/>
  <c r="C177" i="5"/>
  <c r="C178" i="5"/>
  <c r="C179" i="5"/>
  <c r="C180" i="5"/>
  <c r="C182" i="5"/>
  <c r="C183" i="5"/>
  <c r="C184" i="5"/>
  <c r="C185" i="5"/>
  <c r="C186" i="5"/>
  <c r="C187" i="5"/>
  <c r="C188" i="5"/>
  <c r="C189" i="5"/>
  <c r="C190" i="5"/>
  <c r="C191" i="5"/>
  <c r="C192" i="5"/>
  <c r="C193" i="5"/>
  <c r="C194" i="5"/>
  <c r="C195" i="5"/>
  <c r="C196" i="5"/>
  <c r="C197" i="5"/>
  <c r="C199" i="5"/>
  <c r="C200" i="5"/>
  <c r="C201" i="5"/>
  <c r="C203" i="5"/>
  <c r="C204" i="5"/>
  <c r="C205" i="5"/>
  <c r="C207" i="5"/>
  <c r="C208" i="5"/>
  <c r="C209" i="5"/>
  <c r="C210" i="5"/>
  <c r="C211" i="5"/>
  <c r="C213" i="5"/>
  <c r="C214" i="5"/>
  <c r="C216" i="5"/>
  <c r="C217" i="5"/>
  <c r="C218" i="5"/>
  <c r="C219" i="5"/>
  <c r="C220" i="5"/>
  <c r="C222" i="5"/>
  <c r="C223" i="5"/>
  <c r="C224" i="5"/>
  <c r="C225" i="5"/>
  <c r="C226" i="5"/>
  <c r="C227" i="5"/>
  <c r="C228" i="5"/>
  <c r="C229" i="5"/>
  <c r="C230" i="5"/>
  <c r="C231" i="5"/>
  <c r="C232" i="5"/>
  <c r="C233" i="5"/>
  <c r="C234" i="5"/>
  <c r="C236" i="5"/>
  <c r="C237" i="5"/>
  <c r="C238" i="5"/>
  <c r="C239" i="5"/>
  <c r="C240" i="5"/>
  <c r="C241" i="5"/>
  <c r="C242" i="5"/>
  <c r="C244" i="5"/>
  <c r="C246" i="5"/>
  <c r="C247" i="5"/>
  <c r="C248" i="5"/>
  <c r="C249" i="5"/>
  <c r="C250" i="5"/>
  <c r="C251" i="5"/>
  <c r="C253" i="5"/>
  <c r="C254" i="5"/>
  <c r="C255" i="5"/>
  <c r="C256" i="5"/>
  <c r="C257" i="5"/>
  <c r="C258" i="5"/>
  <c r="C259" i="5"/>
  <c r="C260" i="5"/>
  <c r="C261" i="5"/>
  <c r="C262" i="5"/>
  <c r="C263" i="5"/>
  <c r="C212" i="5"/>
  <c r="C154" i="5"/>
  <c r="C24" i="5"/>
  <c r="C181" i="5"/>
  <c r="Q181" i="5" l="1"/>
  <c r="Q24" i="5"/>
  <c r="X24" i="10" s="1"/>
  <c r="AG181" i="5" l="1"/>
  <c r="AH181" i="5" s="1"/>
  <c r="AG24" i="5"/>
  <c r="AJ24" i="5" s="1"/>
  <c r="Q154" i="5"/>
  <c r="Q212" i="5"/>
  <c r="AJ181" i="5" l="1"/>
  <c r="AH24" i="5"/>
  <c r="AG154" i="5"/>
  <c r="AH154" i="5" s="1"/>
  <c r="AG212" i="5"/>
  <c r="AH212" i="5" s="1"/>
  <c r="Q57" i="5"/>
  <c r="Q60" i="5"/>
  <c r="Q48" i="5"/>
  <c r="Q238" i="5"/>
  <c r="Q168" i="5"/>
  <c r="AJ212" i="5" l="1"/>
  <c r="AK212" i="5" s="1"/>
  <c r="AJ154" i="5"/>
  <c r="AG60" i="5"/>
  <c r="AH60" i="5" s="1"/>
  <c r="AG48" i="5"/>
  <c r="AH48" i="5" s="1"/>
  <c r="AG57" i="5"/>
  <c r="AH57" i="5" s="1"/>
  <c r="AG238" i="5"/>
  <c r="AH238" i="5" s="1"/>
  <c r="Q182" i="5"/>
  <c r="Q125" i="5"/>
  <c r="AJ60" i="5" l="1"/>
  <c r="AJ57" i="5"/>
  <c r="AK57" i="5" s="1"/>
  <c r="AJ238" i="5"/>
  <c r="AK238" i="5" s="1"/>
  <c r="AJ48" i="5"/>
  <c r="AG182" i="5"/>
  <c r="AH182" i="5" s="1"/>
  <c r="Q83" i="5"/>
  <c r="AJ182" i="5" l="1"/>
  <c r="AG83" i="5"/>
  <c r="AH83" i="5" s="1"/>
  <c r="Q88" i="5"/>
  <c r="AJ83" i="5" l="1"/>
  <c r="AG88" i="5"/>
  <c r="AH88" i="5" s="1"/>
  <c r="Q80" i="5"/>
  <c r="Q207" i="5"/>
  <c r="AG80" i="5" l="1"/>
  <c r="AH80" i="5" s="1"/>
  <c r="AJ88" i="5"/>
  <c r="AG207" i="5"/>
  <c r="AH207" i="5" s="1"/>
  <c r="Q127" i="5"/>
  <c r="AG127" i="5" l="1"/>
  <c r="AH127" i="5" s="1"/>
  <c r="AJ207" i="5"/>
  <c r="AJ80" i="5"/>
  <c r="Q45" i="5"/>
  <c r="Q214" i="5"/>
  <c r="Q52" i="5"/>
  <c r="Q152" i="5"/>
  <c r="Q209" i="5"/>
  <c r="Q95" i="5"/>
  <c r="AJ127" i="5" l="1"/>
  <c r="AG45" i="5"/>
  <c r="AH45" i="5" s="1"/>
  <c r="AG214" i="5"/>
  <c r="AH214" i="5" s="1"/>
  <c r="AG152" i="5"/>
  <c r="AJ152" i="5" s="1"/>
  <c r="AG52" i="5"/>
  <c r="AH52" i="5" s="1"/>
  <c r="AG209" i="5"/>
  <c r="AJ209" i="5" s="1"/>
  <c r="AG95" i="5"/>
  <c r="AJ95" i="5" s="1"/>
  <c r="Q242" i="5"/>
  <c r="Q50" i="5"/>
  <c r="X48" i="10" s="1"/>
  <c r="Q156" i="5"/>
  <c r="Q148" i="5"/>
  <c r="Q77" i="5"/>
  <c r="Q11" i="5"/>
  <c r="X11" i="10" s="1"/>
  <c r="Q53" i="5"/>
  <c r="Q136" i="5"/>
  <c r="Q39" i="5"/>
  <c r="X39" i="10" s="1"/>
  <c r="Q253" i="5"/>
  <c r="Q8" i="5"/>
  <c r="X8" i="10" s="1"/>
  <c r="Q140" i="5"/>
  <c r="Q226" i="5"/>
  <c r="Q2" i="5"/>
  <c r="Q4" i="5"/>
  <c r="Q5" i="5"/>
  <c r="X5" i="10" s="1"/>
  <c r="Q6" i="5"/>
  <c r="X6" i="10" s="1"/>
  <c r="Q7" i="5"/>
  <c r="X7" i="10" s="1"/>
  <c r="Q9" i="5"/>
  <c r="X9" i="10" s="1"/>
  <c r="Q10" i="5"/>
  <c r="X10" i="10" s="1"/>
  <c r="Q13" i="5"/>
  <c r="Q12" i="5"/>
  <c r="X13" i="10" s="1"/>
  <c r="Q14" i="5"/>
  <c r="X14" i="10" s="1"/>
  <c r="Q15" i="5"/>
  <c r="X15" i="10" s="1"/>
  <c r="Q16" i="5"/>
  <c r="X16" i="10" s="1"/>
  <c r="Q17" i="5"/>
  <c r="X17" i="10" s="1"/>
  <c r="Q18" i="5"/>
  <c r="X18" i="10" s="1"/>
  <c r="Q19" i="5"/>
  <c r="X19" i="10" s="1"/>
  <c r="Q20" i="5"/>
  <c r="X20" i="10" s="1"/>
  <c r="Q21" i="5"/>
  <c r="X21" i="10" s="1"/>
  <c r="Q22" i="5"/>
  <c r="X22" i="10" s="1"/>
  <c r="Q23" i="5"/>
  <c r="X23" i="10" s="1"/>
  <c r="Q25" i="5"/>
  <c r="X25" i="10" s="1"/>
  <c r="Q26" i="5"/>
  <c r="X26" i="10" s="1"/>
  <c r="Q27" i="5"/>
  <c r="X27" i="10" s="1"/>
  <c r="Q28" i="5"/>
  <c r="X28" i="10" s="1"/>
  <c r="Q29" i="5"/>
  <c r="X29" i="10" s="1"/>
  <c r="Q30" i="5"/>
  <c r="X30" i="10" s="1"/>
  <c r="Q31" i="5"/>
  <c r="X31" i="10" s="1"/>
  <c r="Q33" i="5"/>
  <c r="X33" i="10" s="1"/>
  <c r="Q34" i="5"/>
  <c r="X34" i="10" s="1"/>
  <c r="Q35" i="5"/>
  <c r="X35" i="10" s="1"/>
  <c r="Q32" i="5"/>
  <c r="X32" i="10" s="1"/>
  <c r="Q36" i="5"/>
  <c r="X36" i="10" s="1"/>
  <c r="Q55" i="5"/>
  <c r="Q37" i="5"/>
  <c r="X37" i="10" s="1"/>
  <c r="Q38" i="5"/>
  <c r="X38" i="10" s="1"/>
  <c r="Q41" i="5"/>
  <c r="X40" i="10" s="1"/>
  <c r="Q43" i="5"/>
  <c r="X41" i="10" s="1"/>
  <c r="Q44" i="5"/>
  <c r="X42" i="10" s="1"/>
  <c r="Q46" i="5"/>
  <c r="Q47" i="5"/>
  <c r="X45" i="10" s="1"/>
  <c r="Q49" i="5"/>
  <c r="Q51" i="5"/>
  <c r="X49" i="10" s="1"/>
  <c r="Q54" i="5"/>
  <c r="X52" i="10" s="1"/>
  <c r="Q56" i="5"/>
  <c r="X54" i="10" s="1"/>
  <c r="Q58" i="5"/>
  <c r="Q59" i="5"/>
  <c r="X57" i="10" s="1"/>
  <c r="Q61" i="5"/>
  <c r="Q62" i="5"/>
  <c r="X60" i="10" s="1"/>
  <c r="Q63" i="5"/>
  <c r="X61" i="10" s="1"/>
  <c r="Q64" i="5"/>
  <c r="X62" i="10" s="1"/>
  <c r="Q65" i="5"/>
  <c r="X63" i="10" s="1"/>
  <c r="Q66" i="5"/>
  <c r="X64" i="10" s="1"/>
  <c r="Q67" i="5"/>
  <c r="X65" i="10" s="1"/>
  <c r="Q68" i="5"/>
  <c r="X66" i="10" s="1"/>
  <c r="Q69" i="5"/>
  <c r="X67" i="10" s="1"/>
  <c r="Q70" i="5"/>
  <c r="X68" i="10" s="1"/>
  <c r="Q71" i="5"/>
  <c r="X69" i="10" s="1"/>
  <c r="Q72" i="5"/>
  <c r="X70" i="10" s="1"/>
  <c r="Q73" i="5"/>
  <c r="X71" i="10" s="1"/>
  <c r="Q74" i="5"/>
  <c r="X72" i="10" s="1"/>
  <c r="Q75" i="5"/>
  <c r="X73" i="10" s="1"/>
  <c r="Q76" i="5"/>
  <c r="X74" i="10" s="1"/>
  <c r="Q78" i="5"/>
  <c r="Q79" i="5"/>
  <c r="X77" i="10" s="1"/>
  <c r="Q81" i="5"/>
  <c r="Q84" i="5"/>
  <c r="Q85" i="5"/>
  <c r="X83" i="10" s="1"/>
  <c r="Q82" i="5"/>
  <c r="X80" i="10" s="1"/>
  <c r="Q86" i="5"/>
  <c r="Q87" i="5"/>
  <c r="X85" i="10" s="1"/>
  <c r="Q89" i="5"/>
  <c r="Q90" i="5"/>
  <c r="X88" i="10" s="1"/>
  <c r="Q91" i="5"/>
  <c r="X89" i="10" s="1"/>
  <c r="Q93" i="5"/>
  <c r="X91" i="10" s="1"/>
  <c r="Q92" i="5"/>
  <c r="X90" i="10" s="1"/>
  <c r="Q94" i="5"/>
  <c r="X92" i="10" s="1"/>
  <c r="Q96" i="5"/>
  <c r="Q97" i="5"/>
  <c r="X95" i="10" s="1"/>
  <c r="Q98" i="5"/>
  <c r="X96" i="10" s="1"/>
  <c r="Q101" i="5"/>
  <c r="Q103" i="5"/>
  <c r="X98" i="10" s="1"/>
  <c r="Q104" i="5"/>
  <c r="Q105" i="5"/>
  <c r="Q106" i="5"/>
  <c r="Q107" i="5"/>
  <c r="Q108" i="5"/>
  <c r="Q109" i="5"/>
  <c r="Q111" i="5"/>
  <c r="Q112" i="5"/>
  <c r="Q113" i="5"/>
  <c r="Q114" i="5"/>
  <c r="Q115" i="5"/>
  <c r="Q116" i="5"/>
  <c r="Q117" i="5"/>
  <c r="Q118" i="5"/>
  <c r="Q120" i="5"/>
  <c r="Q121" i="5"/>
  <c r="Q122" i="5"/>
  <c r="Q123" i="5"/>
  <c r="Q124" i="5"/>
  <c r="Q126" i="5"/>
  <c r="Q128" i="5"/>
  <c r="Q129" i="5"/>
  <c r="Q131" i="5"/>
  <c r="Q132" i="5"/>
  <c r="Q133" i="5"/>
  <c r="Q134" i="5"/>
  <c r="Q137" i="5"/>
  <c r="Q139" i="5"/>
  <c r="Q141" i="5"/>
  <c r="Q142" i="5"/>
  <c r="Q143" i="5"/>
  <c r="Q144" i="5"/>
  <c r="X137" i="10" s="1"/>
  <c r="Q145" i="5"/>
  <c r="Q146" i="5"/>
  <c r="Q147" i="5"/>
  <c r="Q149" i="5"/>
  <c r="X142" i="10" s="1"/>
  <c r="Q150" i="5"/>
  <c r="Q151" i="5"/>
  <c r="Q153" i="5"/>
  <c r="Q158" i="5"/>
  <c r="Q159" i="5"/>
  <c r="X152" i="10" s="1"/>
  <c r="Q160" i="5"/>
  <c r="Q161" i="5"/>
  <c r="Q162" i="5"/>
  <c r="X155" i="10" s="1"/>
  <c r="Q163" i="5"/>
  <c r="Q164" i="5"/>
  <c r="Q165" i="5"/>
  <c r="Q166" i="5"/>
  <c r="Q167" i="5"/>
  <c r="Q170" i="5"/>
  <c r="Q171" i="5"/>
  <c r="Q172" i="5"/>
  <c r="X164" i="10" s="1"/>
  <c r="Q173" i="5"/>
  <c r="Q174" i="5"/>
  <c r="Q175" i="5"/>
  <c r="Q176" i="5"/>
  <c r="Q177" i="5"/>
  <c r="Q178" i="5"/>
  <c r="Q179" i="5"/>
  <c r="Q180" i="5"/>
  <c r="X174" i="10" s="1"/>
  <c r="Q183" i="5"/>
  <c r="Q184" i="5"/>
  <c r="Q185" i="5"/>
  <c r="Q186" i="5"/>
  <c r="Q187" i="5"/>
  <c r="Q188" i="5"/>
  <c r="Q189" i="5"/>
  <c r="Q190" i="5"/>
  <c r="Q191" i="5"/>
  <c r="Q192" i="5"/>
  <c r="Q193" i="5"/>
  <c r="Q194" i="5"/>
  <c r="Q195" i="5"/>
  <c r="Q196" i="5"/>
  <c r="Q197" i="5"/>
  <c r="Q199" i="5"/>
  <c r="Q200" i="5"/>
  <c r="Q201" i="5"/>
  <c r="Q203" i="5"/>
  <c r="Q204" i="5"/>
  <c r="Q205" i="5"/>
  <c r="Q208" i="5"/>
  <c r="Q210" i="5"/>
  <c r="Q211" i="5"/>
  <c r="X200" i="10" s="1"/>
  <c r="Q213" i="5"/>
  <c r="Q216" i="5"/>
  <c r="Q217" i="5"/>
  <c r="Q218" i="5"/>
  <c r="Q219" i="5"/>
  <c r="Q220" i="5"/>
  <c r="Q222" i="5"/>
  <c r="Q223" i="5"/>
  <c r="Q225" i="5"/>
  <c r="Q227" i="5"/>
  <c r="Q228" i="5"/>
  <c r="Q229" i="5"/>
  <c r="X218" i="10" s="1"/>
  <c r="Q224" i="5"/>
  <c r="Q230" i="5"/>
  <c r="Q231" i="5"/>
  <c r="Q232" i="5"/>
  <c r="Q233" i="5"/>
  <c r="Q234" i="5"/>
  <c r="Q236" i="5"/>
  <c r="Q237" i="5"/>
  <c r="Q239" i="5"/>
  <c r="Q240" i="5"/>
  <c r="Q241" i="5"/>
  <c r="Q244" i="5"/>
  <c r="Q246" i="5"/>
  <c r="Q247" i="5"/>
  <c r="Q248" i="5"/>
  <c r="Q249" i="5"/>
  <c r="Q250" i="5"/>
  <c r="Q251" i="5"/>
  <c r="Q254" i="5"/>
  <c r="Q255" i="5"/>
  <c r="Q256" i="5"/>
  <c r="Q257" i="5"/>
  <c r="Q258" i="5"/>
  <c r="Q259" i="5"/>
  <c r="Q260" i="5"/>
  <c r="Q261" i="5"/>
  <c r="Q262" i="5"/>
  <c r="Q263" i="5"/>
  <c r="X82" i="10" l="1"/>
  <c r="X43" i="10"/>
  <c r="X94" i="10"/>
  <c r="X87" i="10"/>
  <c r="X84" i="10"/>
  <c r="X86" i="10"/>
  <c r="X79" i="10"/>
  <c r="X81" i="10"/>
  <c r="X76" i="10"/>
  <c r="X78" i="10"/>
  <c r="X59" i="10"/>
  <c r="X56" i="10"/>
  <c r="X58" i="10"/>
  <c r="X47" i="10"/>
  <c r="X44" i="10"/>
  <c r="X46" i="10"/>
  <c r="X53" i="10"/>
  <c r="X55" i="10"/>
  <c r="X12" i="10"/>
  <c r="X3" i="10"/>
  <c r="X4" i="10"/>
  <c r="X51" i="10"/>
  <c r="X75" i="10"/>
  <c r="X93" i="10"/>
  <c r="X50" i="10"/>
  <c r="X221" i="10"/>
  <c r="X207" i="10"/>
  <c r="X159" i="10"/>
  <c r="X132" i="10"/>
  <c r="X107" i="10"/>
  <c r="X97" i="10"/>
  <c r="Y242" i="10"/>
  <c r="X212" i="10"/>
  <c r="X126" i="10"/>
  <c r="X115" i="10"/>
  <c r="X111" i="10"/>
  <c r="X102" i="10"/>
  <c r="X131" i="10"/>
  <c r="X106" i="10"/>
  <c r="X206" i="10"/>
  <c r="X134" i="10"/>
  <c r="X175" i="10"/>
  <c r="X236" i="10"/>
  <c r="X163" i="10"/>
  <c r="X230" i="10"/>
  <c r="X205" i="10"/>
  <c r="X153" i="10"/>
  <c r="X135" i="10"/>
  <c r="X149" i="10"/>
  <c r="X204" i="10"/>
  <c r="X122" i="10"/>
  <c r="X112" i="10"/>
  <c r="X108" i="10"/>
  <c r="X103" i="10"/>
  <c r="X99" i="10"/>
  <c r="AJ45" i="5"/>
  <c r="Y246" i="10"/>
  <c r="X237" i="10"/>
  <c r="X190" i="10"/>
  <c r="X182" i="10"/>
  <c r="X215" i="10"/>
  <c r="Y249" i="10"/>
  <c r="Y245" i="10"/>
  <c r="X225" i="10"/>
  <c r="X125" i="10"/>
  <c r="X114" i="10"/>
  <c r="X110" i="10"/>
  <c r="X101" i="10"/>
  <c r="X130" i="10"/>
  <c r="X194" i="10"/>
  <c r="X186" i="10"/>
  <c r="X178" i="10"/>
  <c r="X235" i="10"/>
  <c r="X229" i="10"/>
  <c r="X224" i="10"/>
  <c r="X197" i="10"/>
  <c r="X162" i="10"/>
  <c r="X157" i="10"/>
  <c r="X144" i="10"/>
  <c r="X139" i="10"/>
  <c r="X117" i="10"/>
  <c r="X113" i="10"/>
  <c r="X109" i="10"/>
  <c r="X104" i="10"/>
  <c r="X105" i="10"/>
  <c r="X100" i="10"/>
  <c r="X203" i="10"/>
  <c r="X168" i="10"/>
  <c r="X150" i="10"/>
  <c r="X151" i="10"/>
  <c r="X120" i="10"/>
  <c r="X121" i="10"/>
  <c r="X231" i="10"/>
  <c r="X241" i="10"/>
  <c r="X220" i="10"/>
  <c r="X217" i="10"/>
  <c r="X211" i="10"/>
  <c r="X199" i="10"/>
  <c r="X193" i="10"/>
  <c r="X189" i="10"/>
  <c r="X185" i="10"/>
  <c r="X181" i="10"/>
  <c r="X177" i="10"/>
  <c r="X171" i="10"/>
  <c r="X167" i="10"/>
  <c r="X158" i="10"/>
  <c r="X154" i="10"/>
  <c r="X146" i="10"/>
  <c r="X147" i="10"/>
  <c r="X140" i="10"/>
  <c r="X136" i="10"/>
  <c r="X118" i="10"/>
  <c r="X119" i="10"/>
  <c r="X133" i="10"/>
  <c r="X141" i="10"/>
  <c r="Y248" i="10"/>
  <c r="Y244" i="10"/>
  <c r="X239" i="10"/>
  <c r="X128" i="10"/>
  <c r="X129" i="10"/>
  <c r="X123" i="10"/>
  <c r="X124" i="10"/>
  <c r="X234" i="10"/>
  <c r="X228" i="10"/>
  <c r="X160" i="10"/>
  <c r="X161" i="10"/>
  <c r="X156" i="10"/>
  <c r="X143" i="10"/>
  <c r="X138" i="10"/>
  <c r="X127" i="10"/>
  <c r="X116" i="10"/>
  <c r="X145" i="10"/>
  <c r="X226" i="10"/>
  <c r="X227" i="10"/>
  <c r="X172" i="10"/>
  <c r="X173" i="10"/>
  <c r="X219" i="10"/>
  <c r="X216" i="10"/>
  <c r="X209" i="10"/>
  <c r="X210" i="10"/>
  <c r="X192" i="10"/>
  <c r="X188" i="10"/>
  <c r="X184" i="10"/>
  <c r="X180" i="10"/>
  <c r="X176" i="10"/>
  <c r="X170" i="10"/>
  <c r="X166" i="10"/>
  <c r="Y250" i="10"/>
  <c r="X251" i="10"/>
  <c r="X232" i="10"/>
  <c r="X233" i="10"/>
  <c r="Y247" i="10"/>
  <c r="Y243" i="10"/>
  <c r="X238" i="10"/>
  <c r="X222" i="10"/>
  <c r="X223" i="10"/>
  <c r="X213" i="10"/>
  <c r="X214" i="10"/>
  <c r="X208" i="10"/>
  <c r="X201" i="10"/>
  <c r="X202" i="10"/>
  <c r="X195" i="10"/>
  <c r="X196" i="10"/>
  <c r="X191" i="10"/>
  <c r="X187" i="10"/>
  <c r="X183" i="10"/>
  <c r="X179" i="10"/>
  <c r="X169" i="10"/>
  <c r="X165" i="10"/>
  <c r="X240" i="10"/>
  <c r="X198" i="10"/>
  <c r="X2" i="10"/>
  <c r="AG2" i="5"/>
  <c r="AH2" i="5" s="1"/>
  <c r="AH152" i="5"/>
  <c r="AJ214" i="5"/>
  <c r="AJ52" i="5"/>
  <c r="AH209" i="5"/>
  <c r="AH95" i="5"/>
  <c r="AG242" i="5"/>
  <c r="AJ242" i="5" s="1"/>
  <c r="AG50" i="5"/>
  <c r="AH50" i="5" s="1"/>
  <c r="AG226" i="5"/>
  <c r="AH226" i="5" s="1"/>
  <c r="AG39" i="5"/>
  <c r="AG53" i="5"/>
  <c r="AH53" i="5" s="1"/>
  <c r="AG140" i="5"/>
  <c r="AH140" i="5" s="1"/>
  <c r="AG156" i="5"/>
  <c r="AH156" i="5" s="1"/>
  <c r="AG77" i="5"/>
  <c r="AH77" i="5" s="1"/>
  <c r="AG148" i="5"/>
  <c r="AH148" i="5" s="1"/>
  <c r="AG11" i="5"/>
  <c r="AH11" i="5" s="1"/>
  <c r="AG136" i="5"/>
  <c r="AH136" i="5" s="1"/>
  <c r="AG253" i="5"/>
  <c r="AH253" i="5" s="1"/>
  <c r="AG8" i="5"/>
  <c r="AH8" i="5" s="1"/>
  <c r="AG263" i="5"/>
  <c r="AH263" i="5" s="1"/>
  <c r="AG261" i="5"/>
  <c r="AH261" i="5" s="1"/>
  <c r="AG259" i="5"/>
  <c r="AH259" i="5" s="1"/>
  <c r="AG257" i="5"/>
  <c r="AH257" i="5" s="1"/>
  <c r="AG255" i="5"/>
  <c r="AH255" i="5" s="1"/>
  <c r="AG251" i="5"/>
  <c r="AH251" i="5" s="1"/>
  <c r="AG249" i="5"/>
  <c r="AH249" i="5" s="1"/>
  <c r="AG247" i="5"/>
  <c r="AH247" i="5" s="1"/>
  <c r="AG244" i="5"/>
  <c r="AH244" i="5" s="1"/>
  <c r="AG240" i="5"/>
  <c r="AH240" i="5" s="1"/>
  <c r="AG237" i="5"/>
  <c r="AH237" i="5" s="1"/>
  <c r="AG234" i="5"/>
  <c r="AH234" i="5" s="1"/>
  <c r="AG232" i="5"/>
  <c r="AH232" i="5" s="1"/>
  <c r="AG230" i="5"/>
  <c r="AH230" i="5" s="1"/>
  <c r="AG229" i="5"/>
  <c r="AH229" i="5" s="1"/>
  <c r="AG227" i="5"/>
  <c r="AH227" i="5" s="1"/>
  <c r="AG223" i="5"/>
  <c r="AH223" i="5" s="1"/>
  <c r="AG220" i="5"/>
  <c r="AH220" i="5" s="1"/>
  <c r="AG218" i="5"/>
  <c r="AH218" i="5" s="1"/>
  <c r="AG216" i="5"/>
  <c r="AH216" i="5" s="1"/>
  <c r="AG211" i="5"/>
  <c r="AH211" i="5" s="1"/>
  <c r="AG208" i="5"/>
  <c r="AH208" i="5" s="1"/>
  <c r="AG204" i="5"/>
  <c r="AH204" i="5" s="1"/>
  <c r="AG201" i="5"/>
  <c r="AH201" i="5" s="1"/>
  <c r="AG199" i="5"/>
  <c r="AH199" i="5" s="1"/>
  <c r="AG196" i="5"/>
  <c r="AH196" i="5" s="1"/>
  <c r="AG194" i="5"/>
  <c r="AH194" i="5" s="1"/>
  <c r="AG192" i="5"/>
  <c r="AH192" i="5" s="1"/>
  <c r="AG190" i="5"/>
  <c r="AH190" i="5" s="1"/>
  <c r="AG188" i="5"/>
  <c r="AH188" i="5" s="1"/>
  <c r="AG186" i="5"/>
  <c r="AH186" i="5" s="1"/>
  <c r="AG184" i="5"/>
  <c r="AH184" i="5" s="1"/>
  <c r="AG180" i="5"/>
  <c r="AH180" i="5" s="1"/>
  <c r="AG178" i="5"/>
  <c r="AH178" i="5" s="1"/>
  <c r="AG176" i="5"/>
  <c r="AH176" i="5" s="1"/>
  <c r="AG174" i="5"/>
  <c r="AH174" i="5" s="1"/>
  <c r="AG172" i="5"/>
  <c r="AH172" i="5" s="1"/>
  <c r="AG170" i="5"/>
  <c r="AH170" i="5" s="1"/>
  <c r="AG262" i="5"/>
  <c r="AH262" i="5" s="1"/>
  <c r="AG260" i="5"/>
  <c r="AH260" i="5" s="1"/>
  <c r="AG258" i="5"/>
  <c r="AH258" i="5" s="1"/>
  <c r="AG256" i="5"/>
  <c r="AH256" i="5" s="1"/>
  <c r="AG254" i="5"/>
  <c r="AH254" i="5" s="1"/>
  <c r="AG250" i="5"/>
  <c r="AH250" i="5" s="1"/>
  <c r="AG248" i="5"/>
  <c r="AH248" i="5" s="1"/>
  <c r="AG246" i="5"/>
  <c r="AH246" i="5" s="1"/>
  <c r="AG241" i="5"/>
  <c r="AH241" i="5" s="1"/>
  <c r="AG239" i="5"/>
  <c r="AH239" i="5" s="1"/>
  <c r="AG236" i="5"/>
  <c r="AH236" i="5" s="1"/>
  <c r="AG233" i="5"/>
  <c r="AH233" i="5" s="1"/>
  <c r="AG231" i="5"/>
  <c r="AH231" i="5" s="1"/>
  <c r="AG224" i="5"/>
  <c r="AH224" i="5" s="1"/>
  <c r="AG228" i="5"/>
  <c r="AH228" i="5" s="1"/>
  <c r="AG225" i="5"/>
  <c r="AH225" i="5" s="1"/>
  <c r="AG222" i="5"/>
  <c r="AH222" i="5" s="1"/>
  <c r="AG219" i="5"/>
  <c r="AH219" i="5" s="1"/>
  <c r="AG217" i="5"/>
  <c r="AH217" i="5" s="1"/>
  <c r="AG213" i="5"/>
  <c r="AH213" i="5" s="1"/>
  <c r="AG210" i="5"/>
  <c r="AH210" i="5" s="1"/>
  <c r="AG205" i="5"/>
  <c r="AH205" i="5" s="1"/>
  <c r="AG203" i="5"/>
  <c r="AH203" i="5" s="1"/>
  <c r="AG200" i="5"/>
  <c r="AH200" i="5" s="1"/>
  <c r="AG197" i="5"/>
  <c r="AH197" i="5" s="1"/>
  <c r="AG195" i="5"/>
  <c r="AH195" i="5" s="1"/>
  <c r="AG193" i="5"/>
  <c r="AH193" i="5" s="1"/>
  <c r="AG191" i="5"/>
  <c r="AH191" i="5" s="1"/>
  <c r="AG189" i="5"/>
  <c r="AH189" i="5" s="1"/>
  <c r="AG187" i="5"/>
  <c r="AH187" i="5" s="1"/>
  <c r="AG185" i="5"/>
  <c r="AH185" i="5" s="1"/>
  <c r="AG183" i="5"/>
  <c r="AH183" i="5" s="1"/>
  <c r="AG179" i="5"/>
  <c r="AH179" i="5" s="1"/>
  <c r="AG177" i="5"/>
  <c r="AH177" i="5" s="1"/>
  <c r="AG175" i="5"/>
  <c r="AH175" i="5" s="1"/>
  <c r="AG173" i="5"/>
  <c r="AH173" i="5" s="1"/>
  <c r="AG171" i="5"/>
  <c r="AH171" i="5" s="1"/>
  <c r="AG167" i="5"/>
  <c r="AH167" i="5" s="1"/>
  <c r="AG165" i="5"/>
  <c r="AH165" i="5" s="1"/>
  <c r="AG163" i="5"/>
  <c r="AH163" i="5" s="1"/>
  <c r="AG161" i="5"/>
  <c r="AH161" i="5" s="1"/>
  <c r="AG159" i="5"/>
  <c r="AH159" i="5" s="1"/>
  <c r="AG153" i="5"/>
  <c r="AH153" i="5" s="1"/>
  <c r="AG150" i="5"/>
  <c r="AH150" i="5" s="1"/>
  <c r="AG147" i="5"/>
  <c r="AH147" i="5" s="1"/>
  <c r="AG145" i="5"/>
  <c r="AH145" i="5" s="1"/>
  <c r="AG143" i="5"/>
  <c r="AH143" i="5" s="1"/>
  <c r="AG141" i="5"/>
  <c r="AH141" i="5" s="1"/>
  <c r="AG137" i="5"/>
  <c r="AH137" i="5" s="1"/>
  <c r="AG133" i="5"/>
  <c r="AH133" i="5" s="1"/>
  <c r="AG131" i="5"/>
  <c r="AH131" i="5" s="1"/>
  <c r="AG128" i="5"/>
  <c r="AH128" i="5" s="1"/>
  <c r="AG125" i="5"/>
  <c r="AH125" i="5" s="1"/>
  <c r="AG123" i="5"/>
  <c r="AH123" i="5" s="1"/>
  <c r="AG121" i="5"/>
  <c r="AH121" i="5" s="1"/>
  <c r="AG118" i="5"/>
  <c r="AH118" i="5" s="1"/>
  <c r="AG116" i="5"/>
  <c r="AH116" i="5" s="1"/>
  <c r="AG114" i="5"/>
  <c r="AH114" i="5" s="1"/>
  <c r="AG112" i="5"/>
  <c r="AH112" i="5" s="1"/>
  <c r="AG109" i="5"/>
  <c r="AH109" i="5" s="1"/>
  <c r="AG107" i="5"/>
  <c r="AH107" i="5" s="1"/>
  <c r="AG105" i="5"/>
  <c r="AH105" i="5" s="1"/>
  <c r="AG103" i="5"/>
  <c r="AH103" i="5" s="1"/>
  <c r="AG98" i="5"/>
  <c r="AH98" i="5" s="1"/>
  <c r="AG96" i="5"/>
  <c r="AH96" i="5" s="1"/>
  <c r="AG92" i="5"/>
  <c r="AH92" i="5" s="1"/>
  <c r="AG91" i="5"/>
  <c r="AH91" i="5" s="1"/>
  <c r="AG89" i="5"/>
  <c r="AH89" i="5" s="1"/>
  <c r="AG86" i="5"/>
  <c r="AH86" i="5" s="1"/>
  <c r="AG85" i="5"/>
  <c r="AH85" i="5" s="1"/>
  <c r="AG81" i="5"/>
  <c r="AH81" i="5" s="1"/>
  <c r="AG78" i="5"/>
  <c r="AH78" i="5" s="1"/>
  <c r="AG75" i="5"/>
  <c r="AH75" i="5" s="1"/>
  <c r="AG73" i="5"/>
  <c r="AH73" i="5" s="1"/>
  <c r="AG71" i="5"/>
  <c r="AH71" i="5" s="1"/>
  <c r="AG69" i="5"/>
  <c r="AH69" i="5" s="1"/>
  <c r="AG67" i="5"/>
  <c r="AH67" i="5" s="1"/>
  <c r="AG65" i="5"/>
  <c r="AH65" i="5" s="1"/>
  <c r="AG63" i="5"/>
  <c r="AH63" i="5" s="1"/>
  <c r="AG61" i="5"/>
  <c r="AH61" i="5" s="1"/>
  <c r="AG58" i="5"/>
  <c r="AH58" i="5" s="1"/>
  <c r="AG54" i="5"/>
  <c r="AH54" i="5" s="1"/>
  <c r="AG49" i="5"/>
  <c r="AH49" i="5" s="1"/>
  <c r="AG46" i="5"/>
  <c r="AH46" i="5" s="1"/>
  <c r="AG43" i="5"/>
  <c r="AH43" i="5" s="1"/>
  <c r="AG38" i="5"/>
  <c r="AH38" i="5" s="1"/>
  <c r="AG55" i="5"/>
  <c r="AH55" i="5" s="1"/>
  <c r="AG32" i="5"/>
  <c r="AH32" i="5" s="1"/>
  <c r="AG34" i="5"/>
  <c r="AH34" i="5" s="1"/>
  <c r="AG31" i="5"/>
  <c r="AH31" i="5" s="1"/>
  <c r="AG29" i="5"/>
  <c r="AH29" i="5" s="1"/>
  <c r="AG27" i="5"/>
  <c r="AH27" i="5" s="1"/>
  <c r="AG25" i="5"/>
  <c r="AH25" i="5" s="1"/>
  <c r="AG22" i="5"/>
  <c r="AH22" i="5" s="1"/>
  <c r="AG20" i="5"/>
  <c r="AH20" i="5" s="1"/>
  <c r="AG18" i="5"/>
  <c r="AH18" i="5" s="1"/>
  <c r="AG16" i="5"/>
  <c r="AH16" i="5" s="1"/>
  <c r="AG14" i="5"/>
  <c r="AH14" i="5" s="1"/>
  <c r="AG13" i="5"/>
  <c r="AH13" i="5" s="1"/>
  <c r="AG9" i="5"/>
  <c r="AH9" i="5" s="1"/>
  <c r="AG6" i="5"/>
  <c r="AH6" i="5" s="1"/>
  <c r="AG4" i="5"/>
  <c r="AH4" i="5" s="1"/>
  <c r="AG168" i="5"/>
  <c r="AH168" i="5" s="1"/>
  <c r="AG166" i="5"/>
  <c r="AH166" i="5" s="1"/>
  <c r="AG164" i="5"/>
  <c r="AH164" i="5" s="1"/>
  <c r="AG162" i="5"/>
  <c r="AH162" i="5" s="1"/>
  <c r="AG160" i="5"/>
  <c r="AH160" i="5" s="1"/>
  <c r="AG158" i="5"/>
  <c r="AH158" i="5" s="1"/>
  <c r="AG151" i="5"/>
  <c r="AH151" i="5" s="1"/>
  <c r="AG149" i="5"/>
  <c r="AH149" i="5" s="1"/>
  <c r="AG146" i="5"/>
  <c r="AH146" i="5" s="1"/>
  <c r="AG144" i="5"/>
  <c r="AH144" i="5" s="1"/>
  <c r="AG142" i="5"/>
  <c r="AH142" i="5" s="1"/>
  <c r="AG139" i="5"/>
  <c r="AH139" i="5" s="1"/>
  <c r="AG134" i="5"/>
  <c r="AH134" i="5" s="1"/>
  <c r="AG132" i="5"/>
  <c r="AH132" i="5" s="1"/>
  <c r="AG129" i="5"/>
  <c r="AH129" i="5" s="1"/>
  <c r="AG126" i="5"/>
  <c r="AH126" i="5" s="1"/>
  <c r="AG124" i="5"/>
  <c r="AH124" i="5" s="1"/>
  <c r="AG122" i="5"/>
  <c r="AH122" i="5" s="1"/>
  <c r="AG120" i="5"/>
  <c r="AH120" i="5" s="1"/>
  <c r="AG117" i="5"/>
  <c r="AH117" i="5" s="1"/>
  <c r="AG115" i="5"/>
  <c r="AH115" i="5" s="1"/>
  <c r="AG113" i="5"/>
  <c r="AH113" i="5" s="1"/>
  <c r="AG111" i="5"/>
  <c r="AH111" i="5" s="1"/>
  <c r="AG108" i="5"/>
  <c r="AH108" i="5" s="1"/>
  <c r="AG106" i="5"/>
  <c r="AH106" i="5" s="1"/>
  <c r="AG104" i="5"/>
  <c r="AH104" i="5" s="1"/>
  <c r="AG101" i="5"/>
  <c r="AH101" i="5" s="1"/>
  <c r="AG97" i="5"/>
  <c r="AH97" i="5" s="1"/>
  <c r="AG94" i="5"/>
  <c r="AH94" i="5" s="1"/>
  <c r="AG93" i="5"/>
  <c r="AH93" i="5" s="1"/>
  <c r="AG90" i="5"/>
  <c r="AH90" i="5" s="1"/>
  <c r="AG87" i="5"/>
  <c r="AH87" i="5" s="1"/>
  <c r="AG82" i="5"/>
  <c r="AH82" i="5" s="1"/>
  <c r="AG84" i="5"/>
  <c r="AH84" i="5" s="1"/>
  <c r="AG79" i="5"/>
  <c r="AH79" i="5" s="1"/>
  <c r="AG76" i="5"/>
  <c r="AH76" i="5" s="1"/>
  <c r="AG74" i="5"/>
  <c r="AH74" i="5" s="1"/>
  <c r="AG72" i="5"/>
  <c r="AH72" i="5" s="1"/>
  <c r="AG70" i="5"/>
  <c r="AH70" i="5" s="1"/>
  <c r="AG68" i="5"/>
  <c r="AH68" i="5" s="1"/>
  <c r="AG66" i="5"/>
  <c r="AH66" i="5" s="1"/>
  <c r="AG64" i="5"/>
  <c r="AH64" i="5" s="1"/>
  <c r="AG62" i="5"/>
  <c r="AH62" i="5" s="1"/>
  <c r="AG59" i="5"/>
  <c r="AH59" i="5" s="1"/>
  <c r="AG56" i="5"/>
  <c r="AH56" i="5" s="1"/>
  <c r="AG51" i="5"/>
  <c r="AH51" i="5" s="1"/>
  <c r="AG47" i="5"/>
  <c r="AH47" i="5" s="1"/>
  <c r="AG44" i="5"/>
  <c r="AH44" i="5" s="1"/>
  <c r="AG41" i="5"/>
  <c r="AH41" i="5" s="1"/>
  <c r="AG37" i="5"/>
  <c r="AH37" i="5" s="1"/>
  <c r="AG36" i="5"/>
  <c r="AH36" i="5" s="1"/>
  <c r="AG35" i="5"/>
  <c r="AH35" i="5" s="1"/>
  <c r="AG33" i="5"/>
  <c r="AH33" i="5" s="1"/>
  <c r="AG30" i="5"/>
  <c r="AH30" i="5" s="1"/>
  <c r="AG28" i="5"/>
  <c r="AH28" i="5" s="1"/>
  <c r="AG26" i="5"/>
  <c r="AH26" i="5" s="1"/>
  <c r="AG23" i="5"/>
  <c r="AH23" i="5" s="1"/>
  <c r="AG21" i="5"/>
  <c r="AH21" i="5" s="1"/>
  <c r="AG19" i="5"/>
  <c r="AH19" i="5" s="1"/>
  <c r="AG17" i="5"/>
  <c r="AH17" i="5" s="1"/>
  <c r="AG15" i="5"/>
  <c r="AH15" i="5" s="1"/>
  <c r="AG12" i="5"/>
  <c r="AH12" i="5" s="1"/>
  <c r="AG10" i="5"/>
  <c r="AH10" i="5" s="1"/>
  <c r="AG7" i="5"/>
  <c r="AH7" i="5" s="1"/>
  <c r="AG5" i="5"/>
  <c r="AH5" i="5" s="1"/>
  <c r="AH242" i="5" l="1"/>
  <c r="AJ50" i="5"/>
  <c r="AH39" i="5"/>
  <c r="AJ39" i="5"/>
  <c r="AJ7" i="5"/>
  <c r="AK7" i="5" s="1"/>
  <c r="AJ12" i="5"/>
  <c r="AJ17" i="5"/>
  <c r="AK17" i="5" s="1"/>
  <c r="AJ21" i="5"/>
  <c r="AJ26" i="5"/>
  <c r="AJ30" i="5"/>
  <c r="AJ35" i="5"/>
  <c r="AK35" i="5" s="1"/>
  <c r="AJ37" i="5"/>
  <c r="AJ44" i="5"/>
  <c r="AK44" i="5" s="1"/>
  <c r="AJ51" i="5"/>
  <c r="AK51" i="5" s="1"/>
  <c r="AJ59" i="5"/>
  <c r="AK59" i="5" s="1"/>
  <c r="AJ64" i="5"/>
  <c r="AK64" i="5" s="1"/>
  <c r="AJ68" i="5"/>
  <c r="AJ72" i="5"/>
  <c r="AJ76" i="5"/>
  <c r="AJ84" i="5"/>
  <c r="AK84" i="5" s="1"/>
  <c r="AJ87" i="5"/>
  <c r="AJ93" i="5"/>
  <c r="AK93" i="5" s="1"/>
  <c r="AJ97" i="5"/>
  <c r="AK97" i="5" s="1"/>
  <c r="AJ104" i="5"/>
  <c r="AJ108" i="5"/>
  <c r="AJ113" i="5"/>
  <c r="AK113" i="5" s="1"/>
  <c r="AJ117" i="5"/>
  <c r="AJ122" i="5"/>
  <c r="AK122" i="5" s="1"/>
  <c r="AJ126" i="5"/>
  <c r="AK126" i="5" s="1"/>
  <c r="AJ132" i="5"/>
  <c r="AK132" i="5" s="1"/>
  <c r="AJ139" i="5"/>
  <c r="AJ144" i="5"/>
  <c r="AJ149" i="5"/>
  <c r="AK149" i="5" s="1"/>
  <c r="AJ158" i="5"/>
  <c r="AK158" i="5" s="1"/>
  <c r="AJ162" i="5"/>
  <c r="AK162" i="5" s="1"/>
  <c r="AJ166" i="5"/>
  <c r="AK166" i="5" s="1"/>
  <c r="AJ4" i="5"/>
  <c r="AJ9" i="5"/>
  <c r="AK9" i="5" s="1"/>
  <c r="AJ14" i="5"/>
  <c r="AK14" i="5" s="1"/>
  <c r="AJ18" i="5"/>
  <c r="AJ22" i="5"/>
  <c r="AJ27" i="5"/>
  <c r="AK27" i="5" s="1"/>
  <c r="AJ31" i="5"/>
  <c r="AK31" i="5" s="1"/>
  <c r="AJ32" i="5"/>
  <c r="AK32" i="5" s="1"/>
  <c r="AJ38" i="5"/>
  <c r="AK38" i="5" s="1"/>
  <c r="AJ46" i="5"/>
  <c r="AK46" i="5" s="1"/>
  <c r="AJ54" i="5"/>
  <c r="AK54" i="5" s="1"/>
  <c r="AJ61" i="5"/>
  <c r="AK61" i="5" s="1"/>
  <c r="AJ65" i="5"/>
  <c r="AK65" i="5" s="1"/>
  <c r="AJ69" i="5"/>
  <c r="AK69" i="5" s="1"/>
  <c r="AJ73" i="5"/>
  <c r="AJ78" i="5"/>
  <c r="AJ85" i="5"/>
  <c r="AJ89" i="5"/>
  <c r="AK89" i="5" s="1"/>
  <c r="AJ92" i="5"/>
  <c r="AK92" i="5" s="1"/>
  <c r="AJ98" i="5"/>
  <c r="AJ105" i="5"/>
  <c r="AK105" i="5" s="1"/>
  <c r="AJ109" i="5"/>
  <c r="AK109" i="5" s="1"/>
  <c r="AJ114" i="5"/>
  <c r="AK114" i="5" s="1"/>
  <c r="AJ118" i="5"/>
  <c r="AK118" i="5" s="1"/>
  <c r="AJ123" i="5"/>
  <c r="AJ128" i="5"/>
  <c r="AJ133" i="5"/>
  <c r="AJ141" i="5"/>
  <c r="AJ145" i="5"/>
  <c r="AJ150" i="5"/>
  <c r="AJ159" i="5"/>
  <c r="AK159" i="5" s="1"/>
  <c r="AJ163" i="5"/>
  <c r="AJ167" i="5"/>
  <c r="AJ173" i="5"/>
  <c r="AK173" i="5" s="1"/>
  <c r="AJ177" i="5"/>
  <c r="AK177" i="5" s="1"/>
  <c r="AJ183" i="5"/>
  <c r="AJ187" i="5"/>
  <c r="AJ191" i="5"/>
  <c r="AK191" i="5" s="1"/>
  <c r="AJ195" i="5"/>
  <c r="AK195" i="5" s="1"/>
  <c r="AJ200" i="5"/>
  <c r="AJ205" i="5"/>
  <c r="AK205" i="5" s="1"/>
  <c r="AJ213" i="5"/>
  <c r="AK213" i="5" s="1"/>
  <c r="AJ219" i="5"/>
  <c r="AK219" i="5" s="1"/>
  <c r="AJ225" i="5"/>
  <c r="AJ224" i="5"/>
  <c r="AJ233" i="5"/>
  <c r="AJ239" i="5"/>
  <c r="AJ246" i="5"/>
  <c r="AJ250" i="5"/>
  <c r="AK250" i="5" s="1"/>
  <c r="AJ256" i="5"/>
  <c r="AK256" i="5" s="1"/>
  <c r="AJ260" i="5"/>
  <c r="AK260" i="5" s="1"/>
  <c r="AJ170" i="5"/>
  <c r="AJ174" i="5"/>
  <c r="AJ178" i="5"/>
  <c r="AJ184" i="5"/>
  <c r="AJ188" i="5"/>
  <c r="AK188" i="5" s="1"/>
  <c r="AJ192" i="5"/>
  <c r="AK192" i="5" s="1"/>
  <c r="AJ196" i="5"/>
  <c r="AJ201" i="5"/>
  <c r="AJ208" i="5"/>
  <c r="AK208" i="5" s="1"/>
  <c r="AJ216" i="5"/>
  <c r="AJ220" i="5"/>
  <c r="AK220" i="5" s="1"/>
  <c r="AJ227" i="5"/>
  <c r="AJ230" i="5"/>
  <c r="AJ234" i="5"/>
  <c r="AK234" i="5" s="1"/>
  <c r="AJ240" i="5"/>
  <c r="AJ247" i="5"/>
  <c r="AJ251" i="5"/>
  <c r="AK251" i="5" s="1"/>
  <c r="AJ257" i="5"/>
  <c r="AJ261" i="5"/>
  <c r="AK261" i="5" s="1"/>
  <c r="AJ8" i="5"/>
  <c r="AJ136" i="5"/>
  <c r="AJ148" i="5"/>
  <c r="AJ156" i="5"/>
  <c r="AJ53" i="5"/>
  <c r="AJ226" i="5"/>
  <c r="AJ2" i="5"/>
  <c r="AJ5" i="5"/>
  <c r="AK5" i="5" s="1"/>
  <c r="AJ10" i="5"/>
  <c r="AJ15" i="5"/>
  <c r="AK15" i="5" s="1"/>
  <c r="AJ19" i="5"/>
  <c r="AJ23" i="5"/>
  <c r="AK23" i="5" s="1"/>
  <c r="AJ28" i="5"/>
  <c r="AK28" i="5" s="1"/>
  <c r="AJ33" i="5"/>
  <c r="AK33" i="5" s="1"/>
  <c r="AJ36" i="5"/>
  <c r="AK36" i="5" s="1"/>
  <c r="AJ41" i="5"/>
  <c r="AJ47" i="5"/>
  <c r="AK47" i="5" s="1"/>
  <c r="AJ56" i="5"/>
  <c r="AJ62" i="5"/>
  <c r="AK62" i="5" s="1"/>
  <c r="AJ66" i="5"/>
  <c r="AK66" i="5" s="1"/>
  <c r="AJ70" i="5"/>
  <c r="AJ74" i="5"/>
  <c r="AK74" i="5" s="1"/>
  <c r="AJ79" i="5"/>
  <c r="AK79" i="5" s="1"/>
  <c r="AJ82" i="5"/>
  <c r="AK82" i="5" s="1"/>
  <c r="AJ90" i="5"/>
  <c r="AJ94" i="5"/>
  <c r="AK94" i="5" s="1"/>
  <c r="AJ101" i="5"/>
  <c r="AJ106" i="5"/>
  <c r="AK106" i="5" s="1"/>
  <c r="AJ111" i="5"/>
  <c r="AK111" i="5" s="1"/>
  <c r="AJ115" i="5"/>
  <c r="AJ120" i="5"/>
  <c r="AK120" i="5" s="1"/>
  <c r="AJ124" i="5"/>
  <c r="AK124" i="5" s="1"/>
  <c r="AJ129" i="5"/>
  <c r="AJ134" i="5"/>
  <c r="AJ142" i="5"/>
  <c r="AJ146" i="5"/>
  <c r="AK146" i="5" s="1"/>
  <c r="AJ151" i="5"/>
  <c r="AK151" i="5" s="1"/>
  <c r="AJ160" i="5"/>
  <c r="AJ164" i="5"/>
  <c r="AJ168" i="5"/>
  <c r="AK168" i="5" s="1"/>
  <c r="AJ6" i="5"/>
  <c r="AK6" i="5" s="1"/>
  <c r="AJ13" i="5"/>
  <c r="AJ16" i="5"/>
  <c r="AK16" i="5" s="1"/>
  <c r="AJ20" i="5"/>
  <c r="AJ25" i="5"/>
  <c r="AK25" i="5" s="1"/>
  <c r="AJ29" i="5"/>
  <c r="AJ34" i="5"/>
  <c r="AJ55" i="5"/>
  <c r="AK55" i="5" s="1"/>
  <c r="AJ43" i="5"/>
  <c r="AJ49" i="5"/>
  <c r="AK49" i="5" s="1"/>
  <c r="AJ58" i="5"/>
  <c r="AK58" i="5" s="1"/>
  <c r="AJ63" i="5"/>
  <c r="AK63" i="5" s="1"/>
  <c r="AJ67" i="5"/>
  <c r="AJ71" i="5"/>
  <c r="AK71" i="5" s="1"/>
  <c r="AJ75" i="5"/>
  <c r="AK75" i="5" s="1"/>
  <c r="AJ81" i="5"/>
  <c r="AJ86" i="5"/>
  <c r="AK86" i="5" s="1"/>
  <c r="AJ91" i="5"/>
  <c r="AK91" i="5" s="1"/>
  <c r="AJ96" i="5"/>
  <c r="AK96" i="5" s="1"/>
  <c r="AJ103" i="5"/>
  <c r="AJ107" i="5"/>
  <c r="AK107" i="5" s="1"/>
  <c r="AJ112" i="5"/>
  <c r="AJ116" i="5"/>
  <c r="AK116" i="5" s="1"/>
  <c r="AJ121" i="5"/>
  <c r="AK121" i="5" s="1"/>
  <c r="AJ125" i="5"/>
  <c r="AK125" i="5" s="1"/>
  <c r="AJ131" i="5"/>
  <c r="AJ137" i="5"/>
  <c r="AJ143" i="5"/>
  <c r="AK143" i="5" s="1"/>
  <c r="AJ147" i="5"/>
  <c r="AK147" i="5" s="1"/>
  <c r="AJ153" i="5"/>
  <c r="AK153" i="5" s="1"/>
  <c r="AJ161" i="5"/>
  <c r="AJ165" i="5"/>
  <c r="AJ171" i="5"/>
  <c r="AK171" i="5" s="1"/>
  <c r="AJ175" i="5"/>
  <c r="AK175" i="5" s="1"/>
  <c r="AJ179" i="5"/>
  <c r="AK179" i="5" s="1"/>
  <c r="AJ185" i="5"/>
  <c r="AJ189" i="5"/>
  <c r="AK189" i="5" s="1"/>
  <c r="AJ193" i="5"/>
  <c r="AK193" i="5" s="1"/>
  <c r="AJ197" i="5"/>
  <c r="AK197" i="5" s="1"/>
  <c r="AJ203" i="5"/>
  <c r="AK203" i="5" s="1"/>
  <c r="AJ210" i="5"/>
  <c r="AJ217" i="5"/>
  <c r="AJ222" i="5"/>
  <c r="AJ228" i="5"/>
  <c r="AK228" i="5" s="1"/>
  <c r="AJ231" i="5"/>
  <c r="AJ236" i="5"/>
  <c r="AK236" i="5" s="1"/>
  <c r="AJ241" i="5"/>
  <c r="AJ248" i="5"/>
  <c r="AJ254" i="5"/>
  <c r="AK254" i="5" s="1"/>
  <c r="AJ258" i="5"/>
  <c r="AJ262" i="5"/>
  <c r="AK262" i="5" s="1"/>
  <c r="AJ172" i="5"/>
  <c r="AK172" i="5" s="1"/>
  <c r="AJ176" i="5"/>
  <c r="AK176" i="5" s="1"/>
  <c r="AJ180" i="5"/>
  <c r="AJ186" i="5"/>
  <c r="AK186" i="5" s="1"/>
  <c r="AJ190" i="5"/>
  <c r="AK190" i="5" s="1"/>
  <c r="AJ194" i="5"/>
  <c r="AJ199" i="5"/>
  <c r="AJ204" i="5"/>
  <c r="AJ211" i="5"/>
  <c r="AJ218" i="5"/>
  <c r="AJ223" i="5"/>
  <c r="AJ229" i="5"/>
  <c r="AK229" i="5" s="1"/>
  <c r="AJ232" i="5"/>
  <c r="AK232" i="5" s="1"/>
  <c r="AJ237" i="5"/>
  <c r="AJ244" i="5"/>
  <c r="AJ249" i="5"/>
  <c r="AK249" i="5" s="1"/>
  <c r="AJ255" i="5"/>
  <c r="AK255" i="5" s="1"/>
  <c r="AJ259" i="5"/>
  <c r="AK259" i="5" s="1"/>
  <c r="AJ263" i="5"/>
  <c r="AJ253" i="5"/>
  <c r="AJ11" i="5"/>
  <c r="AJ77" i="5"/>
  <c r="AJ140" i="5"/>
</calcChain>
</file>

<file path=xl/sharedStrings.xml><?xml version="1.0" encoding="utf-8"?>
<sst xmlns="http://schemas.openxmlformats.org/spreadsheetml/2006/main" count="2488" uniqueCount="574">
  <si>
    <t>28/09FR</t>
  </si>
  <si>
    <t>JOJKIĆ STAŠA</t>
  </si>
  <si>
    <t>56-09FR</t>
  </si>
  <si>
    <t>BIBERDŽIĆ JELENA</t>
  </si>
  <si>
    <t>BOSIĆ BOJAN</t>
  </si>
  <si>
    <t>80-09FR</t>
  </si>
  <si>
    <t>MARKOVIĆ RADIVOJE</t>
  </si>
  <si>
    <t>192-09FR</t>
  </si>
  <si>
    <t>MACURA NATAŠA</t>
  </si>
  <si>
    <t>1-09FR</t>
  </si>
  <si>
    <t>GLIGOROV SONJA</t>
  </si>
  <si>
    <t>308-09FR</t>
  </si>
  <si>
    <t>VUKOVIĆ MARIJA</t>
  </si>
  <si>
    <t>246-09FR</t>
  </si>
  <si>
    <t>42-09FR</t>
  </si>
  <si>
    <t>BOŽIĆ SNEŽANA</t>
  </si>
  <si>
    <t>190-09FR</t>
  </si>
  <si>
    <t>ANTONIĆ MIRA</t>
  </si>
  <si>
    <t>39-09FR</t>
  </si>
  <si>
    <t>GOMBOŠ ALISA</t>
  </si>
  <si>
    <t>272-09FR</t>
  </si>
  <si>
    <t>256-11FR</t>
  </si>
  <si>
    <t>BOŠKOVIĆ DRAGANA</t>
  </si>
  <si>
    <t>134-09FR</t>
  </si>
  <si>
    <t>GAJDOBRANSKI DANIJELA</t>
  </si>
  <si>
    <t>13-09PB</t>
  </si>
  <si>
    <t>267-09FR</t>
  </si>
  <si>
    <t>ĐUKIĆ BOJANA</t>
  </si>
  <si>
    <t>6-09FR</t>
  </si>
  <si>
    <t>VUKOJEVIĆ MAJA</t>
  </si>
  <si>
    <t>187-08FR</t>
  </si>
  <si>
    <t>ALTER JELENA</t>
  </si>
  <si>
    <t>291-09FR</t>
  </si>
  <si>
    <t>ABRAMOVIĆ MILICA</t>
  </si>
  <si>
    <t>310-09FR</t>
  </si>
  <si>
    <t>JEVTIĆ SRĐAN</t>
  </si>
  <si>
    <t>205-09FR</t>
  </si>
  <si>
    <t>BURSAĆ JELENA</t>
  </si>
  <si>
    <t>209-09FR</t>
  </si>
  <si>
    <t>LAZIĆ ALEKSANDRA</t>
  </si>
  <si>
    <t>164-09FR</t>
  </si>
  <si>
    <t>KRSTIĆ LJILJANA</t>
  </si>
  <si>
    <t>145-08FR</t>
  </si>
  <si>
    <t>KOJIĆ SAŠA</t>
  </si>
  <si>
    <t>75-09FR</t>
  </si>
  <si>
    <t>MACURA STRAHINJA</t>
  </si>
  <si>
    <t>136-09FR</t>
  </si>
  <si>
    <t>GRUJIĆ SANJA</t>
  </si>
  <si>
    <t>430-07FR</t>
  </si>
  <si>
    <t>JEVTIĆ DINA</t>
  </si>
  <si>
    <t>54-09FR</t>
  </si>
  <si>
    <t>IVANOV LARISA</t>
  </si>
  <si>
    <t>320-09FR</t>
  </si>
  <si>
    <t>GRUBOR NIKOLA</t>
  </si>
  <si>
    <t>309-09FR</t>
  </si>
  <si>
    <t>LJUBIČIĆ GORAN</t>
  </si>
  <si>
    <t>39-07FR</t>
  </si>
  <si>
    <t>NIKOLIN MILIVOJ</t>
  </si>
  <si>
    <t>167-08TR</t>
  </si>
  <si>
    <t>DOROSLOVAČKI ALEKSANDRA</t>
  </si>
  <si>
    <t>176-09FR</t>
  </si>
  <si>
    <t>BRENOLI MELIZA</t>
  </si>
  <si>
    <t>40-09FR</t>
  </si>
  <si>
    <t>CVJETIČANIN MARKO</t>
  </si>
  <si>
    <t>93-09FR</t>
  </si>
  <si>
    <t>PETROVIČ JAN</t>
  </si>
  <si>
    <t>238-09FR</t>
  </si>
  <si>
    <t>CVIJETIĆ DRAGAN</t>
  </si>
  <si>
    <t>146-09FR</t>
  </si>
  <si>
    <t>ĐURICA MARINA</t>
  </si>
  <si>
    <t>50-09PI</t>
  </si>
  <si>
    <t>87-09FR</t>
  </si>
  <si>
    <t>LUKAJA RADE</t>
  </si>
  <si>
    <t>255-09FR</t>
  </si>
  <si>
    <t>GROMILIĆ IVANA</t>
  </si>
  <si>
    <t>220-09FR</t>
  </si>
  <si>
    <t>MASLOVARIĆ MILENA</t>
  </si>
  <si>
    <t>293-09FR</t>
  </si>
  <si>
    <t>LJUŠTINA MILICA</t>
  </si>
  <si>
    <t>22-09FR</t>
  </si>
  <si>
    <t>KUŽET NATAŠA</t>
  </si>
  <si>
    <t>175-09FR</t>
  </si>
  <si>
    <t>GATARIĆ TAMARA</t>
  </si>
  <si>
    <t>76-09PI</t>
  </si>
  <si>
    <t>LJUBIČIĆ DIJANA</t>
  </si>
  <si>
    <t>26-09FR</t>
  </si>
  <si>
    <t>GRLIĆ SUZANA</t>
  </si>
  <si>
    <t>213-09FR</t>
  </si>
  <si>
    <t>LABUS BILJANA</t>
  </si>
  <si>
    <t>111-09FR</t>
  </si>
  <si>
    <t>IGRAČKI ANITA</t>
  </si>
  <si>
    <t>147-09FR</t>
  </si>
  <si>
    <t>BAJIĆ ANĐELKA</t>
  </si>
  <si>
    <t>33-09FR</t>
  </si>
  <si>
    <t>JELUŠIĆ IVAN</t>
  </si>
  <si>
    <t>249-11FR</t>
  </si>
  <si>
    <t>DULIĆ JASMINA</t>
  </si>
  <si>
    <t>9-09FR</t>
  </si>
  <si>
    <t>KECOJEVIĆ MIRJANA</t>
  </si>
  <si>
    <t>17-09FR</t>
  </si>
  <si>
    <t>DANČ DENIS</t>
  </si>
  <si>
    <t>421-09FR</t>
  </si>
  <si>
    <t>MARAVIĆ MARIJANA</t>
  </si>
  <si>
    <t>94-09FR</t>
  </si>
  <si>
    <t>BEKER JOVANA</t>
  </si>
  <si>
    <t>193-09FR</t>
  </si>
  <si>
    <t>HALILOVIĆ SANDRA</t>
  </si>
  <si>
    <t>133-09FR</t>
  </si>
  <si>
    <t>INĐIĆ ALEKSANDAR</t>
  </si>
  <si>
    <t>35-07FR</t>
  </si>
  <si>
    <t>BAJIĆ ORNELA</t>
  </si>
  <si>
    <t>32-09FR</t>
  </si>
  <si>
    <t>HALUPKA JAROSLAV</t>
  </si>
  <si>
    <t>325-10FR</t>
  </si>
  <si>
    <t>31-09FR</t>
  </si>
  <si>
    <t>30-09FR</t>
  </si>
  <si>
    <t>KAĆANSKI TAMARA</t>
  </si>
  <si>
    <t>76-07FR</t>
  </si>
  <si>
    <t>VIDIĆ MILICA</t>
  </si>
  <si>
    <t>153-09FR</t>
  </si>
  <si>
    <t>ZARUPSKI TANJA</t>
  </si>
  <si>
    <t>36-09FR</t>
  </si>
  <si>
    <t>ZLATAR EMINA</t>
  </si>
  <si>
    <t>96-09PB</t>
  </si>
  <si>
    <t>25-08PI</t>
  </si>
  <si>
    <t>VASIĆ DANIJEL</t>
  </si>
  <si>
    <t>48-09FR</t>
  </si>
  <si>
    <t>SURLA ANA</t>
  </si>
  <si>
    <t>125-09FR</t>
  </si>
  <si>
    <t>SVILAR ALEKSANDAR</t>
  </si>
  <si>
    <t>168-09FR</t>
  </si>
  <si>
    <t>ROSIĆ MILICA</t>
  </si>
  <si>
    <t>68-09FR</t>
  </si>
  <si>
    <t>ŠLJIVANČANIN ANĐELA</t>
  </si>
  <si>
    <t>4-09FR</t>
  </si>
  <si>
    <t>NIKOLIĆ DANICA</t>
  </si>
  <si>
    <t>292-09FR</t>
  </si>
  <si>
    <t>POPARA DRAGANA</t>
  </si>
  <si>
    <t>303-09FR</t>
  </si>
  <si>
    <t>97-09FR</t>
  </si>
  <si>
    <t>TOPALOVIĆ OGNJEN</t>
  </si>
  <si>
    <t>114-09FR</t>
  </si>
  <si>
    <t>PETROVIĆ JOVAN</t>
  </si>
  <si>
    <t>167-09FR</t>
  </si>
  <si>
    <t>MIJATOVIĆ MILOŠ</t>
  </si>
  <si>
    <t>337-08FR</t>
  </si>
  <si>
    <t>MILOVIĆ SAVA</t>
  </si>
  <si>
    <t>137-09FR</t>
  </si>
  <si>
    <t>ZARIĆ MIROSLAVA</t>
  </si>
  <si>
    <t>117-09FR</t>
  </si>
  <si>
    <t>MEDVEDOVIĆ MARINA</t>
  </si>
  <si>
    <t>64-09FR</t>
  </si>
  <si>
    <t>POPOV STEVANKA</t>
  </si>
  <si>
    <t>110-08PI</t>
  </si>
  <si>
    <t>STOJANOVIĆ SANJA</t>
  </si>
  <si>
    <t>65-09FR</t>
  </si>
  <si>
    <t>PILINDAVIĆ JOVANA</t>
  </si>
  <si>
    <t>116-09FR</t>
  </si>
  <si>
    <t>PETROVIĆ DRAGICA</t>
  </si>
  <si>
    <t>251-09FR</t>
  </si>
  <si>
    <t>POPOVIĆ GOJKO</t>
  </si>
  <si>
    <t>52-09FR</t>
  </si>
  <si>
    <t>MILOVANOVIĆ SNEŽANA</t>
  </si>
  <si>
    <t>74-08FR</t>
  </si>
  <si>
    <t>STEPANOVIĆ MILAN</t>
  </si>
  <si>
    <t>ŠAPONJA DRAGANA</t>
  </si>
  <si>
    <t>46-09FR</t>
  </si>
  <si>
    <t>JOKANOVIĆ NEVENA</t>
  </si>
  <si>
    <t>138-09FR</t>
  </si>
  <si>
    <t>PUTIĆ TIJANA</t>
  </si>
  <si>
    <t>126-09FR</t>
  </si>
  <si>
    <t>MILOJEVIĆ DRAGANA</t>
  </si>
  <si>
    <t>172-09FR</t>
  </si>
  <si>
    <t>RAIČ BILJANA</t>
  </si>
  <si>
    <t>85-09PI</t>
  </si>
  <si>
    <t>PANIĆ MARINA</t>
  </si>
  <si>
    <t>270-09FR</t>
  </si>
  <si>
    <t>SIMIĆ SNEŽANA</t>
  </si>
  <si>
    <t>247-11FR</t>
  </si>
  <si>
    <t>MIOK NIKOLETA</t>
  </si>
  <si>
    <t>140-09FR</t>
  </si>
  <si>
    <t>MILENKOVIĆ VLADISLAV</t>
  </si>
  <si>
    <t>226-09FR</t>
  </si>
  <si>
    <t>SELAKOVIĆ JELENA</t>
  </si>
  <si>
    <t>204-09FR</t>
  </si>
  <si>
    <t>241-07FR</t>
  </si>
  <si>
    <t>PAŠIĆ MARIJA</t>
  </si>
  <si>
    <t>152-09FR</t>
  </si>
  <si>
    <t>STEVANOVIĆ SANDRA</t>
  </si>
  <si>
    <t>224-09TR</t>
  </si>
  <si>
    <t>PEĆANAC MARKO</t>
  </si>
  <si>
    <t>294-09FR</t>
  </si>
  <si>
    <t>RADOJČIĆ DANICA</t>
  </si>
  <si>
    <t>271-09FR</t>
  </si>
  <si>
    <t>38-09FR</t>
  </si>
  <si>
    <t>RADIVOJAC MIRJANA</t>
  </si>
  <si>
    <t>102-09FR</t>
  </si>
  <si>
    <t>KUTIĆ PREDRAG</t>
  </si>
  <si>
    <t>124-09FR</t>
  </si>
  <si>
    <t>MIRNIĆ MAJA</t>
  </si>
  <si>
    <t>100-09FR</t>
  </si>
  <si>
    <t>RAĐEVIĆ RADMILA</t>
  </si>
  <si>
    <t>247-08FR</t>
  </si>
  <si>
    <t>VASILJEVIĆ JELENA</t>
  </si>
  <si>
    <t>194-09FR</t>
  </si>
  <si>
    <t>RAJIĆ SANELA</t>
  </si>
  <si>
    <t>201-09FR</t>
  </si>
  <si>
    <t>RACIĆ IVANA</t>
  </si>
  <si>
    <t>185-09FR</t>
  </si>
  <si>
    <t>RUSKOVSKI IVANA</t>
  </si>
  <si>
    <t>7-09FR</t>
  </si>
  <si>
    <t>MOMIROVIĆ MILKA</t>
  </si>
  <si>
    <t>66-09FR</t>
  </si>
  <si>
    <t>STOJANOVIĆ MILIJANA</t>
  </si>
  <si>
    <t>165-09FR</t>
  </si>
  <si>
    <t>PETROVIĆ BOJANA</t>
  </si>
  <si>
    <t>118-09FR</t>
  </si>
  <si>
    <t>27-09FR</t>
  </si>
  <si>
    <t>GRUBIŠIĆ BORIS</t>
  </si>
  <si>
    <t>161-09FR</t>
  </si>
  <si>
    <t>BEŠLIĆ MARIJA</t>
  </si>
  <si>
    <t>142-09FR</t>
  </si>
  <si>
    <t>CVETKOV JOVAN</t>
  </si>
  <si>
    <t>101-09FR</t>
  </si>
  <si>
    <t>ČOVIĆ SONJA</t>
  </si>
  <si>
    <t>3-09FR</t>
  </si>
  <si>
    <t>ĐUKANOVIĆ IVAN</t>
  </si>
  <si>
    <t>113-09FR</t>
  </si>
  <si>
    <t>CREVAR JELENA</t>
  </si>
  <si>
    <t>294-08FR</t>
  </si>
  <si>
    <t>DEKIĆ DARKO</t>
  </si>
  <si>
    <t>59-09FR</t>
  </si>
  <si>
    <t>KLAĆIK VIKTOR</t>
  </si>
  <si>
    <t>319-09FR</t>
  </si>
  <si>
    <t>BOŽIĆ VLADISLAV</t>
  </si>
  <si>
    <t>317-09FR</t>
  </si>
  <si>
    <t>DOBRIKOVA KATARINA</t>
  </si>
  <si>
    <t>306-09FR</t>
  </si>
  <si>
    <t>KABIĆ JASNA</t>
  </si>
  <si>
    <t>301-09FR</t>
  </si>
  <si>
    <t>ĐURĐEV ZORAN</t>
  </si>
  <si>
    <t>164-08FR</t>
  </si>
  <si>
    <t>JARIĆ BRANKA</t>
  </si>
  <si>
    <t>157-09FR</t>
  </si>
  <si>
    <t>BATURAN STEVAN</t>
  </si>
  <si>
    <t>25-09FR</t>
  </si>
  <si>
    <t>LEPAR DANIJELA</t>
  </si>
  <si>
    <t>14-09PI</t>
  </si>
  <si>
    <t>ILIĆ ŽIVOJIN</t>
  </si>
  <si>
    <t>77-09FR</t>
  </si>
  <si>
    <t>LUKAČ NIIKOLA</t>
  </si>
  <si>
    <t>37-09FR</t>
  </si>
  <si>
    <t>LONČAR DEJAN</t>
  </si>
  <si>
    <t>5-09FR</t>
  </si>
  <si>
    <t>ĐIN LJILJANA</t>
  </si>
  <si>
    <t>273-09FR</t>
  </si>
  <si>
    <t>86-09FR</t>
  </si>
  <si>
    <t>DRČELIĆ NATAŠA</t>
  </si>
  <si>
    <t>93-09TH</t>
  </si>
  <si>
    <t>LJUBIČIĆ MILIJANA</t>
  </si>
  <si>
    <t>23-09FR</t>
  </si>
  <si>
    <t>LAZUKIĆ SUZANA</t>
  </si>
  <si>
    <t>18-09FR</t>
  </si>
  <si>
    <t>KURILA TIMEA</t>
  </si>
  <si>
    <t>120-09FR</t>
  </si>
  <si>
    <t>KURILA ERIKA</t>
  </si>
  <si>
    <t>10-09FR</t>
  </si>
  <si>
    <t>KUNIĆ SANJA</t>
  </si>
  <si>
    <t>259-09FR</t>
  </si>
  <si>
    <t>11-09FR</t>
  </si>
  <si>
    <t>LJEPIĆ SANELA</t>
  </si>
  <si>
    <t>105-09FR</t>
  </si>
  <si>
    <t>PEJČIĆ JELENA</t>
  </si>
  <si>
    <t>41-09FR</t>
  </si>
  <si>
    <t>249-09FR</t>
  </si>
  <si>
    <t>GOLIĆ ALEKSANDRA</t>
  </si>
  <si>
    <t>ILIĆ JELENA</t>
  </si>
  <si>
    <t>15-09FR</t>
  </si>
  <si>
    <t>JANDRIĆ MAJA</t>
  </si>
  <si>
    <t>166-09FR</t>
  </si>
  <si>
    <t>SIMEUNOVIĆ MILJAN</t>
  </si>
  <si>
    <t>212-09FR</t>
  </si>
  <si>
    <t>RAŠKOVIĆ DIVNA</t>
  </si>
  <si>
    <t>67-09FR</t>
  </si>
  <si>
    <t>KANTAR SRĐAN</t>
  </si>
  <si>
    <t>21-09FR</t>
  </si>
  <si>
    <t>MINIĆ VESNA</t>
  </si>
  <si>
    <t>159-09FR</t>
  </si>
  <si>
    <t>MIOK KARMEN</t>
  </si>
  <si>
    <t>74-09FR</t>
  </si>
  <si>
    <t>VUJNOVIĆ GORANA</t>
  </si>
  <si>
    <t>57-09FR</t>
  </si>
  <si>
    <t>AJDUKOVIĆ ALEKSANDRA</t>
  </si>
  <si>
    <t>250-09FR</t>
  </si>
  <si>
    <t>PETROVIĆ JOVANA</t>
  </si>
  <si>
    <t>108-09FR</t>
  </si>
  <si>
    <t>MIŠKOVIĆ TIJANA</t>
  </si>
  <si>
    <t>58-08TR</t>
  </si>
  <si>
    <t>POVAZAI ČILA</t>
  </si>
  <si>
    <t>145-09FR</t>
  </si>
  <si>
    <t>PETKOVIĆ ALEKSANDRA</t>
  </si>
  <si>
    <t>119-09FR</t>
  </si>
  <si>
    <t>VEČEI VALERIA</t>
  </si>
  <si>
    <t>24-09FR</t>
  </si>
  <si>
    <t>VIROVAC VANJA</t>
  </si>
  <si>
    <t>210-09FR</t>
  </si>
  <si>
    <t>SAMUROVIĆ JOVANA</t>
  </si>
  <si>
    <t>PAVLOV RADOSLAVA</t>
  </si>
  <si>
    <t>256-09FR</t>
  </si>
  <si>
    <t>RADOSAVLJEV SONJA</t>
  </si>
  <si>
    <t>43-09FR</t>
  </si>
  <si>
    <t>RADOJIČIĆ ZORICA</t>
  </si>
  <si>
    <t>189-09FR</t>
  </si>
  <si>
    <t>ZORIĆ MILANA</t>
  </si>
  <si>
    <t>72-09FR</t>
  </si>
  <si>
    <t>35-09FR</t>
  </si>
  <si>
    <t>PASULJEVIĆ-KANDIĆ ĐURĐICA</t>
  </si>
  <si>
    <t>338-08FR</t>
  </si>
  <si>
    <t>SAMARDŽIĆ-PAP JELENA</t>
  </si>
  <si>
    <t>257-09FR</t>
  </si>
  <si>
    <t>GROZNICA ADRIJANA</t>
  </si>
  <si>
    <t>237-09FR</t>
  </si>
  <si>
    <t>MILOJEVIĆ BRANKO</t>
  </si>
  <si>
    <t>79-09FR</t>
  </si>
  <si>
    <t>ORLIĆ GORDANA</t>
  </si>
  <si>
    <t>02-09FR</t>
  </si>
  <si>
    <t>BILOKAPIĆ NEVENA</t>
  </si>
  <si>
    <t>45-09FR</t>
  </si>
  <si>
    <t>ŽARKOVIĆ JOVANA</t>
  </si>
  <si>
    <t>106-09FR</t>
  </si>
  <si>
    <t>VUKOSAV JELENA</t>
  </si>
  <si>
    <t>169-09TR</t>
  </si>
  <si>
    <t>ŠIKMANOVIĆ VELIMIR</t>
  </si>
  <si>
    <t>260-09FR</t>
  </si>
  <si>
    <t>PAVLOVIĆ JELENA</t>
  </si>
  <si>
    <t>62-09FR</t>
  </si>
  <si>
    <t>123-09FR</t>
  </si>
  <si>
    <t>ZDRAVKOVIĆ ANDREA</t>
  </si>
  <si>
    <t>STANIMIROVIĆ TANJA</t>
  </si>
  <si>
    <t>70-09FR</t>
  </si>
  <si>
    <t>PRODANOVIĆ ZORICA</t>
  </si>
  <si>
    <t>73-09FR</t>
  </si>
  <si>
    <t>PAVLOVIĆ NIKOLA</t>
  </si>
  <si>
    <t>206-09FR</t>
  </si>
  <si>
    <t>MIŠIĆ SRĐAN</t>
  </si>
  <si>
    <t>239-09FR</t>
  </si>
  <si>
    <t>RAKIĆ SNJEŽANA</t>
  </si>
  <si>
    <t>274-07FR</t>
  </si>
  <si>
    <t>STOJANOVIĆ MARIJANA</t>
  </si>
  <si>
    <t>197-09FR</t>
  </si>
  <si>
    <t>STOJAKOVIĆ DAJANA</t>
  </si>
  <si>
    <t>283-09FR</t>
  </si>
  <si>
    <t>PANIĆ RANKA</t>
  </si>
  <si>
    <t>269-09FR</t>
  </si>
  <si>
    <t>RUDIĆ OLIVERA</t>
  </si>
  <si>
    <t>242-08FR</t>
  </si>
  <si>
    <t>TOŠKOV ANDREA</t>
  </si>
  <si>
    <t>370-07FR</t>
  </si>
  <si>
    <t>MILINIĆ NEDA</t>
  </si>
  <si>
    <t>183-09FR</t>
  </si>
  <si>
    <t>ČOBANOVIĆ BORIS</t>
  </si>
  <si>
    <t>211-09FR</t>
  </si>
  <si>
    <t>ZORIĆ ZORAN</t>
  </si>
  <si>
    <t>PREZIME I IME</t>
  </si>
  <si>
    <t>PRISUSTVO</t>
  </si>
  <si>
    <t>AKTIVNOST</t>
  </si>
  <si>
    <t>ISPIT</t>
  </si>
  <si>
    <t>UKUPNO</t>
  </si>
  <si>
    <t>OCENA</t>
  </si>
  <si>
    <t>KOLOKV. II</t>
  </si>
  <si>
    <t>KOLOKV. I</t>
  </si>
  <si>
    <t>29-09FR</t>
  </si>
  <si>
    <t>MANASIJEVIĆ MILICA</t>
  </si>
  <si>
    <t>49-09FR</t>
  </si>
  <si>
    <t>ADAMOVIĆ TATJANA</t>
  </si>
  <si>
    <t>44-09FR</t>
  </si>
  <si>
    <t>BLAGOJEVIĆ DRAGANA</t>
  </si>
  <si>
    <t>127-09FR</t>
  </si>
  <si>
    <t>BOBOŠ MARJANA</t>
  </si>
  <si>
    <t>188-09FR</t>
  </si>
  <si>
    <t>JERINIĆ SANJA</t>
  </si>
  <si>
    <t>12-09FR</t>
  </si>
  <si>
    <t>RADOVANOV JASMINA</t>
  </si>
  <si>
    <t>262-09FR</t>
  </si>
  <si>
    <t>PAVIĆ DRAGANA</t>
  </si>
  <si>
    <t>13-09FR</t>
  </si>
  <si>
    <t>STANIĆ BOJANA</t>
  </si>
  <si>
    <t>321-09FR</t>
  </si>
  <si>
    <t>HEVERA ANA</t>
  </si>
  <si>
    <t>316-09FR</t>
  </si>
  <si>
    <t>SRNKA MARINA</t>
  </si>
  <si>
    <t>16-09FR</t>
  </si>
  <si>
    <t>PANTELIĆ MILANA</t>
  </si>
  <si>
    <t>58-09FR</t>
  </si>
  <si>
    <t>ARANITOVIĆ MARINA</t>
  </si>
  <si>
    <t>55-09FR</t>
  </si>
  <si>
    <t>NIKOLETIĆ DRAGANA</t>
  </si>
  <si>
    <t>KAĆANSKI MAJA</t>
  </si>
  <si>
    <t>GAVRILOVIĆ LELA</t>
  </si>
  <si>
    <t>KALANJA SANJA</t>
  </si>
  <si>
    <t>SAKAN SARA</t>
  </si>
  <si>
    <t>STUDENOVIĆ BORISLAVA</t>
  </si>
  <si>
    <t>91-08PB</t>
  </si>
  <si>
    <t>TOPALOV JELENA</t>
  </si>
  <si>
    <t>1-09TR</t>
  </si>
  <si>
    <t>Σ PREDISP.</t>
  </si>
  <si>
    <t>INDEKS</t>
  </si>
  <si>
    <t>SEMINAR</t>
  </si>
  <si>
    <t>Column1</t>
  </si>
  <si>
    <t>311-09FR</t>
  </si>
  <si>
    <t>STANIVUK MAJA</t>
  </si>
  <si>
    <t>163-09FR</t>
  </si>
  <si>
    <t>MILINOVIĆ TIJANA</t>
  </si>
  <si>
    <t>61-09FR</t>
  </si>
  <si>
    <t>ANIČIĆ DEJAN</t>
  </si>
  <si>
    <t>91-09FR</t>
  </si>
  <si>
    <t>VUKMIROVIĆ JOVANA</t>
  </si>
  <si>
    <t>DIŠIĆ MARINA</t>
  </si>
  <si>
    <t>110-09FR</t>
  </si>
  <si>
    <t>90-07TH</t>
  </si>
  <si>
    <t>MILANOVIĆ NATAŠA</t>
  </si>
  <si>
    <t>181-09FR</t>
  </si>
  <si>
    <t>162-09FR</t>
  </si>
  <si>
    <t>BABIĆ MERIMA</t>
  </si>
  <si>
    <t>48-09PI</t>
  </si>
  <si>
    <t>ISTIJANOVIĆ JELENA</t>
  </si>
  <si>
    <t>14-09FR</t>
  </si>
  <si>
    <t>MIRKOV MILOVAN</t>
  </si>
  <si>
    <t>214-09FR</t>
  </si>
  <si>
    <t>NEMET MONIKA</t>
  </si>
  <si>
    <t>50-09FR</t>
  </si>
  <si>
    <t>ĐURASINOVIĆ DRAGANA</t>
  </si>
  <si>
    <t>18-20.10.</t>
  </si>
  <si>
    <t>1-3.11.</t>
  </si>
  <si>
    <r>
      <t>25-</t>
    </r>
    <r>
      <rPr>
        <sz val="11"/>
        <color rgb="FFFF0000"/>
        <rFont val="Calibri"/>
        <family val="2"/>
        <scheme val="minor"/>
      </rPr>
      <t>27</t>
    </r>
    <r>
      <rPr>
        <sz val="11"/>
        <color theme="1"/>
        <rFont val="Calibri"/>
        <family val="2"/>
        <scheme val="minor"/>
      </rPr>
      <t>.10.</t>
    </r>
  </si>
  <si>
    <r>
      <rPr>
        <sz val="11"/>
        <color rgb="FFFF0000"/>
        <rFont val="Calibri"/>
        <family val="2"/>
        <scheme val="minor"/>
      </rPr>
      <t>8</t>
    </r>
    <r>
      <rPr>
        <sz val="11"/>
        <color theme="1"/>
        <rFont val="Calibri"/>
        <family val="2"/>
        <scheme val="minor"/>
      </rPr>
      <t>-10.11.</t>
    </r>
  </si>
  <si>
    <t>15-17.11.</t>
  </si>
  <si>
    <t>22-24.11.</t>
  </si>
  <si>
    <t>29.11-1.12.</t>
  </si>
  <si>
    <t>6-8.12.</t>
  </si>
  <si>
    <r>
      <rPr>
        <sz val="11"/>
        <color rgb="FFFF0000"/>
        <rFont val="Calibri"/>
        <family val="2"/>
        <scheme val="minor"/>
      </rPr>
      <t>13</t>
    </r>
    <r>
      <rPr>
        <sz val="11"/>
        <color theme="1"/>
        <rFont val="Calibri"/>
        <family val="2"/>
        <scheme val="minor"/>
      </rPr>
      <t>-15.12.</t>
    </r>
  </si>
  <si>
    <t>20-22.12.</t>
  </si>
  <si>
    <t>27-29.12.</t>
  </si>
  <si>
    <t>10-12.01.</t>
  </si>
  <si>
    <t>18-20.10.2</t>
  </si>
  <si>
    <t>25-27.10.3</t>
  </si>
  <si>
    <t>1-3.11.4</t>
  </si>
  <si>
    <t>8-10.11.5</t>
  </si>
  <si>
    <t>15-17.11.6</t>
  </si>
  <si>
    <t>22-24.11.7</t>
  </si>
  <si>
    <t>29.11-1.12.8</t>
  </si>
  <si>
    <t>6-8.12.9</t>
  </si>
  <si>
    <t>13-15.12.10</t>
  </si>
  <si>
    <t>20-22.12.11</t>
  </si>
  <si>
    <t>27-29.12.12</t>
  </si>
  <si>
    <t>10-12.01.13</t>
  </si>
  <si>
    <t>ĐURIĆ VEDRANA</t>
  </si>
  <si>
    <t>ALEKSIĆ MILINKO</t>
  </si>
  <si>
    <t>MALACKO VANESA</t>
  </si>
  <si>
    <t>STIPANKOV SONJA</t>
  </si>
  <si>
    <t>75-07FR</t>
  </si>
  <si>
    <t>URUMOVIĆ SLOBODAN</t>
  </si>
  <si>
    <t>JEFTIĆ BOJANA</t>
  </si>
  <si>
    <t>KANDIĆ ANA</t>
  </si>
  <si>
    <t>266-09FR</t>
  </si>
  <si>
    <t>SAMARDŽIĆ KRISTINA</t>
  </si>
  <si>
    <t>BELIĆ LJILJANA</t>
  </si>
  <si>
    <t>254-09FR</t>
  </si>
  <si>
    <t>333-09FR</t>
  </si>
  <si>
    <t>ĐURIĆ STRAHINJA</t>
  </si>
  <si>
    <t>203/09FR</t>
  </si>
  <si>
    <t>SAVIĆ JOVANA</t>
  </si>
  <si>
    <t>277-09FR</t>
  </si>
  <si>
    <t>DRUGOVIĆ IRENA</t>
  </si>
  <si>
    <t>251-11FR</t>
  </si>
  <si>
    <t>MALIVUK SVETLANA</t>
  </si>
  <si>
    <t>91/08FR</t>
  </si>
  <si>
    <t>19-09FR</t>
  </si>
  <si>
    <t>SAĆ DRAGANA</t>
  </si>
  <si>
    <t>211-08FR</t>
  </si>
  <si>
    <t>JANJANIN MILANA</t>
  </si>
  <si>
    <t>202-09FR</t>
  </si>
  <si>
    <t>JOCKOVIĆ MARIJANA</t>
  </si>
  <si>
    <t>154-09FR</t>
  </si>
  <si>
    <t>JELIČIĆ SLOBODANKA</t>
  </si>
  <si>
    <t>DUVNJAK MAJA</t>
  </si>
  <si>
    <t>STANIMIROVIĆ NEBOJŠA</t>
  </si>
  <si>
    <t>RAMIĆ SENADA</t>
  </si>
  <si>
    <t>25-09TH</t>
  </si>
  <si>
    <t>POHLOD MIHAENA</t>
  </si>
  <si>
    <t>235-09TR</t>
  </si>
  <si>
    <t>TIMOTIJEVIĆ SNEŽANA</t>
  </si>
  <si>
    <t>156-09FR</t>
  </si>
  <si>
    <t>ĐUKIĆ MARKO</t>
  </si>
  <si>
    <t>332-09FR</t>
  </si>
  <si>
    <t>GLAMOČAK JOVANA</t>
  </si>
  <si>
    <t>84-07FR</t>
  </si>
  <si>
    <t>GAŠEVIĆ ALEKSANDAR</t>
  </si>
  <si>
    <t>CVETIĆANIN PREDRAG</t>
  </si>
  <si>
    <t>VLAHOVIĆ DANIELA</t>
  </si>
  <si>
    <t>MRGAN IGOR</t>
  </si>
  <si>
    <t>225-09FR</t>
  </si>
  <si>
    <t>MOLOVIĆ VLADIMIR</t>
  </si>
  <si>
    <t>289-08FR</t>
  </si>
  <si>
    <t>BOŠNJAK JELENA</t>
  </si>
  <si>
    <t>216-08FR</t>
  </si>
  <si>
    <t>PIVARSKI SNEŽANA</t>
  </si>
  <si>
    <t>17-19.01.</t>
  </si>
  <si>
    <t>36-08FR</t>
  </si>
  <si>
    <t>213-08FR</t>
  </si>
  <si>
    <t>98-08FR</t>
  </si>
  <si>
    <t>NEGRIĆ TINA</t>
  </si>
  <si>
    <t>SABO ČILA</t>
  </si>
  <si>
    <t>RUPIĆ RUBINA</t>
  </si>
  <si>
    <t>LJUBINKOVIĆ LJUBICA</t>
  </si>
  <si>
    <t>REZULTATI ISPITA IZ PREDMETA "FINANSIJSKA STRATEGIJA I PLANIRANJE POREZA", JANUARSKI ROK (01.02.2012.)</t>
  </si>
  <si>
    <t>1914-06</t>
  </si>
  <si>
    <t>655-05</t>
  </si>
  <si>
    <t>GRADINAC MARIJA</t>
  </si>
  <si>
    <t>SANKOVIĆ JOVAN</t>
  </si>
  <si>
    <t>347-07FR</t>
  </si>
  <si>
    <t>156-08FR</t>
  </si>
  <si>
    <t>ADAMOVIĆ BOJAN</t>
  </si>
  <si>
    <t>65-08PB</t>
  </si>
  <si>
    <t>LAKIĆ RADMILA</t>
  </si>
  <si>
    <t>89-08PB</t>
  </si>
  <si>
    <t>MARKIĆ ANĐELKA</t>
  </si>
  <si>
    <t>263-07FR</t>
  </si>
  <si>
    <t>MILANOV ŽIVKA</t>
  </si>
  <si>
    <t>115-07PB</t>
  </si>
  <si>
    <t>NIKIĆ STOJAN</t>
  </si>
  <si>
    <t>233-08FR</t>
  </si>
  <si>
    <t>SAVIĆ MARIJANA</t>
  </si>
  <si>
    <t>41-08FR</t>
  </si>
  <si>
    <t>SPASOJEVIĆ VELIBOR</t>
  </si>
  <si>
    <t>297-07FR</t>
  </si>
  <si>
    <t>ŠUPIĆ TOMISLAV</t>
  </si>
  <si>
    <t>A</t>
  </si>
  <si>
    <t>K1</t>
  </si>
  <si>
    <t>K2</t>
  </si>
  <si>
    <t>S</t>
  </si>
  <si>
    <t>U</t>
  </si>
  <si>
    <t>P</t>
  </si>
  <si>
    <t>VASIĆ MIRKO</t>
  </si>
  <si>
    <t>14/08TH</t>
  </si>
  <si>
    <t>ALEKSIĆ MILANKO</t>
  </si>
  <si>
    <t>PILINDAVIĆ JOVAN</t>
  </si>
  <si>
    <t>203-08FR</t>
  </si>
  <si>
    <t>PAVLOVIĆ ALEKSANDAR</t>
  </si>
  <si>
    <t>120-08FR</t>
  </si>
  <si>
    <t>LJUŠIĆ ALEKSANDRA</t>
  </si>
  <si>
    <t>173-09FR</t>
  </si>
  <si>
    <t>KOKANOVIĆ DARIJANA</t>
  </si>
  <si>
    <t>25-07FR</t>
  </si>
  <si>
    <t>MILIĆEVIĆ BOJANA</t>
  </si>
  <si>
    <t>52-07FR</t>
  </si>
  <si>
    <t>RIGOVLJEV IVANA</t>
  </si>
  <si>
    <t>94-08FR</t>
  </si>
  <si>
    <t>KNEŽEVIĆ NINA</t>
  </si>
  <si>
    <t>311-07FR</t>
  </si>
  <si>
    <t>RAKANOVIĆ LJUBIŠA</t>
  </si>
  <si>
    <t>332-08FR</t>
  </si>
  <si>
    <t>KLAJIĆ TAMARA</t>
  </si>
  <si>
    <t>2178-06FR</t>
  </si>
  <si>
    <t>VUJOVIĆ MILOŠ</t>
  </si>
  <si>
    <t>BAIĆ ORNELA</t>
  </si>
  <si>
    <t>289-07FR</t>
  </si>
  <si>
    <t>ĐORĐEVSKI BILJANA</t>
  </si>
  <si>
    <t>210-08FR</t>
  </si>
  <si>
    <t>VALENTIĆ MAJA</t>
  </si>
  <si>
    <t>307-08FR</t>
  </si>
  <si>
    <t>DOBRIJEVIĆ MARIJANA</t>
  </si>
  <si>
    <t>78-09FR</t>
  </si>
  <si>
    <t>RUŽIČIĆ ŽIVANA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</si>
</sst>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theme="3" tint="0.79998168889431442"/>
        <bgColor theme="8"/>
      </patternFill>
    </fill>
    <fill>
      <patternFill patternType="solid">
        <fgColor theme="3" tint="0.79998168889431442"/>
        <bgColor theme="8" tint="0.59999389629810485"/>
      </patternFill>
    </fill>
    <fill>
      <patternFill patternType="solid">
        <fgColor theme="3" tint="0.79998168889431442"/>
        <bgColor theme="8" tint="0.7999816888943144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79998168889431442"/>
        <bgColor theme="0" tint="-0.14999847407452621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theme="8" tint="0.59999389629810485"/>
      </patternFill>
    </fill>
    <fill>
      <patternFill patternType="solid">
        <fgColor theme="8" tint="0.79998168889431442"/>
        <bgColor theme="8" tint="0.79998168889431442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NumberFormat="1"/>
    <xf numFmtId="0" fontId="1" fillId="0" borderId="0" xfId="0" applyFont="1"/>
    <xf numFmtId="0" fontId="0" fillId="0" borderId="0" xfId="0" applyFill="1"/>
    <xf numFmtId="0" fontId="0" fillId="3" borderId="1" xfId="0" applyFont="1" applyFill="1" applyBorder="1"/>
    <xf numFmtId="0" fontId="0" fillId="4" borderId="1" xfId="0" applyFont="1" applyFill="1" applyBorder="1"/>
    <xf numFmtId="0" fontId="0" fillId="3" borderId="1" xfId="0" applyNumberFormat="1" applyFont="1" applyFill="1" applyBorder="1"/>
    <xf numFmtId="0" fontId="0" fillId="5" borderId="1" xfId="0" applyFill="1" applyBorder="1"/>
    <xf numFmtId="0" fontId="0" fillId="6" borderId="1" xfId="0" applyFont="1" applyFill="1" applyBorder="1"/>
    <xf numFmtId="49" fontId="0" fillId="6" borderId="1" xfId="0" applyNumberFormat="1" applyFont="1" applyFill="1" applyBorder="1"/>
    <xf numFmtId="0" fontId="0" fillId="6" borderId="1" xfId="0" applyNumberFormat="1" applyFont="1" applyFill="1" applyBorder="1"/>
    <xf numFmtId="0" fontId="0" fillId="5" borderId="1" xfId="0" applyFont="1" applyFill="1" applyBorder="1"/>
    <xf numFmtId="0" fontId="0" fillId="5" borderId="3" xfId="0" applyFill="1" applyBorder="1"/>
    <xf numFmtId="0" fontId="0" fillId="5" borderId="4" xfId="0" applyFill="1" applyBorder="1"/>
    <xf numFmtId="0" fontId="0" fillId="5" borderId="5" xfId="0" applyFill="1" applyBorder="1"/>
    <xf numFmtId="0" fontId="4" fillId="2" borderId="2" xfId="0" applyFont="1" applyFill="1" applyBorder="1"/>
    <xf numFmtId="0" fontId="5" fillId="2" borderId="2" xfId="0" applyFont="1" applyFill="1" applyBorder="1"/>
    <xf numFmtId="0" fontId="0" fillId="8" borderId="0" xfId="0" applyFill="1"/>
    <xf numFmtId="0" fontId="0" fillId="9" borderId="6" xfId="0" applyFont="1" applyFill="1" applyBorder="1"/>
    <xf numFmtId="0" fontId="0" fillId="10" borderId="6" xfId="0" applyFont="1" applyFill="1" applyBorder="1"/>
    <xf numFmtId="0" fontId="0" fillId="9" borderId="7" xfId="0" applyFont="1" applyFill="1" applyBorder="1"/>
    <xf numFmtId="164" fontId="0" fillId="0" borderId="0" xfId="0" applyNumberFormat="1"/>
    <xf numFmtId="0" fontId="0" fillId="0" borderId="0" xfId="0" applyFill="1" applyBorder="1"/>
    <xf numFmtId="0" fontId="0" fillId="0" borderId="0" xfId="0" applyFont="1" applyBorder="1"/>
    <xf numFmtId="0" fontId="0" fillId="9" borderId="0" xfId="0" applyFont="1" applyFill="1" applyBorder="1"/>
    <xf numFmtId="0" fontId="0" fillId="10" borderId="0" xfId="0" applyFont="1" applyFill="1" applyBorder="1"/>
    <xf numFmtId="0" fontId="0" fillId="3" borderId="0" xfId="0" applyFont="1" applyFill="1" applyBorder="1"/>
    <xf numFmtId="0" fontId="3" fillId="7" borderId="0" xfId="0" applyFont="1" applyFill="1" applyAlignment="1">
      <alignment horizontal="center" wrapText="1"/>
    </xf>
  </cellXfs>
  <cellStyles count="1">
    <cellStyle name="Normal" xfId="0" builtinId="0"/>
  </cellStyles>
  <dxfs count="19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</dxf>
    <dxf>
      <fill>
        <patternFill>
          <bgColor rgb="FFFF7D7D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-0.499984740745262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colors>
    <mruColors>
      <color rgb="FFFF7D7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id="7" name="Table7" displayName="Table7" ref="A1:AK263" headerRowDxfId="11">
  <autoFilter ref="A1:AK263"/>
  <sortState ref="A2:AK263">
    <sortCondition ref="B1:B263"/>
  </sortState>
  <tableColumns count="37">
    <tableColumn id="1" name="INDEKS" totalsRowLabel="Total" dataDxfId="10"/>
    <tableColumn id="2" name="PREZIME I IME"/>
    <tableColumn id="3" name="PRISUSTVO" dataDxfId="9">
      <calculatedColumnFormula>IF(SUM(Table7[[#This Row],[18-20.10.]:[17-19.01.]])&gt;=8,5,0)</calculatedColumnFormula>
    </tableColumn>
    <tableColumn id="4" name="18-20.10."/>
    <tableColumn id="5" name="25-27.10."/>
    <tableColumn id="6" name="1-3.11."/>
    <tableColumn id="7" name="8-10.11."/>
    <tableColumn id="8" name="15-17.11."/>
    <tableColumn id="9" name="22-24.11."/>
    <tableColumn id="10" name="29.11-1.12."/>
    <tableColumn id="11" name="6-8.12."/>
    <tableColumn id="12" name="13-15.12."/>
    <tableColumn id="13" name="20-22.12."/>
    <tableColumn id="14" name="27-29.12."/>
    <tableColumn id="15" name="10-12.01."/>
    <tableColumn id="37" name="17-19.01."/>
    <tableColumn id="16" name="AKTIVNOST" dataDxfId="8">
      <calculatedColumnFormula>SUM(Table7[[#This Row],[18-20.10.2]:[10-12.01.13]])</calculatedColumnFormula>
    </tableColumn>
    <tableColumn id="17" name="18-20.10.2"/>
    <tableColumn id="18" name="25-27.10.3"/>
    <tableColumn id="19" name="1-3.11.4"/>
    <tableColumn id="20" name="8-10.11.5"/>
    <tableColumn id="21" name="15-17.11.6"/>
    <tableColumn id="22" name="22-24.11.7"/>
    <tableColumn id="23" name="29.11-1.12.8"/>
    <tableColumn id="24" name="6-8.12.9"/>
    <tableColumn id="25" name="13-15.12.10"/>
    <tableColumn id="26" name="20-22.12.11"/>
    <tableColumn id="27" name="27-29.12.12"/>
    <tableColumn id="28" name="10-12.01.13"/>
    <tableColumn id="29" name="KOLOKV. I"/>
    <tableColumn id="30" name="KOLOKV. II"/>
    <tableColumn id="31" name="SEMINAR"/>
    <tableColumn id="32" name="Σ PREDISP." dataDxfId="7">
      <calculatedColumnFormula>Table7[[#This Row],[PRISUSTVO]]+Table7[[#This Row],[AKTIVNOST]]+Table7[[#This Row],[KOLOKV. I]]+Table7[[#This Row],[KOLOKV. II]]+Table7[[#This Row],[SEMINAR]]</calculatedColumnFormula>
    </tableColumn>
    <tableColumn id="36" name="Column1" dataDxfId="6">
      <calculatedColumnFormula>Table7[[#This Row],[Σ PREDISP.]]-28</calculatedColumnFormula>
    </tableColumn>
    <tableColumn id="33" name="ISPIT"/>
    <tableColumn id="34" name="UKUPNO" dataDxfId="5">
      <calculatedColumnFormula>Table7[[#This Row],[Σ PREDISP.]]+Table7[[#This Row],[ISPIT]]</calculatedColumnFormula>
    </tableColumn>
    <tableColumn id="35" name="OCENA" totalsRowFunction="count" dataDxfId="4">
      <calculatedColumnFormula>IF(Table7[[#This Row],[ISPIT]]&lt;22,5,IF(Table7[[#This Row],[UKUPNO]]&gt;90, 10, IF(Table7[[#This Row],[UKUPNO]]&gt;80, 9, IF(Table7[[#This Row],[UKUPNO]]&gt;70, 8, IF(Table7[[#This Row],[UKUPNO]]&gt;60, 7, IF(Table7[[#This Row],[UKUPNO]]&gt;50, 6, 5))))))</calculatedColumnFormula>
    </tableColumn>
  </tableColumns>
  <tableStyleInfo name="TableStyleMedium1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AK263"/>
  <sheetViews>
    <sheetView tabSelected="1" zoomScale="80" zoomScaleNormal="80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AE77" sqref="AE77"/>
    </sheetView>
  </sheetViews>
  <sheetFormatPr defaultRowHeight="15" x14ac:dyDescent="0.25"/>
  <cols>
    <col min="1" max="1" width="15.42578125" style="3" bestFit="1" customWidth="1"/>
    <col min="2" max="2" width="36.28515625" bestFit="1" customWidth="1"/>
    <col min="3" max="3" width="13.28515625" customWidth="1"/>
    <col min="4" max="5" width="11.85546875" hidden="1" customWidth="1"/>
    <col min="6" max="6" width="9.7109375" hidden="1" customWidth="1"/>
    <col min="7" max="7" width="10.7109375" hidden="1" customWidth="1"/>
    <col min="8" max="9" width="11.85546875" hidden="1" customWidth="1"/>
    <col min="10" max="10" width="13.42578125" hidden="1" customWidth="1"/>
    <col min="11" max="11" width="9.7109375" hidden="1" customWidth="1"/>
    <col min="12" max="16" width="11.85546875" hidden="1" customWidth="1"/>
    <col min="17" max="17" width="13.28515625" customWidth="1"/>
    <col min="18" max="19" width="13" hidden="1" customWidth="1"/>
    <col min="20" max="20" width="10.7109375" hidden="1" customWidth="1"/>
    <col min="21" max="21" width="11.85546875" hidden="1" customWidth="1"/>
    <col min="22" max="23" width="13" hidden="1" customWidth="1"/>
    <col min="24" max="24" width="14.5703125" hidden="1" customWidth="1"/>
    <col min="25" max="25" width="10.7109375" hidden="1" customWidth="1"/>
    <col min="26" max="29" width="14.140625" hidden="1" customWidth="1"/>
    <col min="30" max="30" width="18.28515625" bestFit="1" customWidth="1"/>
    <col min="31" max="31" width="19" bestFit="1" customWidth="1"/>
    <col min="32" max="32" width="12.42578125" bestFit="1" customWidth="1"/>
    <col min="33" max="33" width="12.5703125" bestFit="1" customWidth="1"/>
    <col min="34" max="34" width="12.5703125" customWidth="1"/>
    <col min="35" max="35" width="7.42578125" customWidth="1"/>
    <col min="36" max="36" width="10.85546875" customWidth="1"/>
    <col min="37" max="37" width="9.42578125" customWidth="1"/>
  </cols>
  <sheetData>
    <row r="1" spans="1:37" x14ac:dyDescent="0.25">
      <c r="A1" s="3" t="s">
        <v>406</v>
      </c>
      <c r="B1" t="s">
        <v>363</v>
      </c>
      <c r="C1" t="s">
        <v>364</v>
      </c>
      <c r="D1" t="s">
        <v>432</v>
      </c>
      <c r="E1" t="s">
        <v>434</v>
      </c>
      <c r="F1" t="s">
        <v>433</v>
      </c>
      <c r="G1" t="s">
        <v>435</v>
      </c>
      <c r="H1" t="s">
        <v>436</v>
      </c>
      <c r="I1" t="s">
        <v>437</v>
      </c>
      <c r="J1" t="s">
        <v>438</v>
      </c>
      <c r="K1" t="s">
        <v>439</v>
      </c>
      <c r="L1" t="s">
        <v>440</v>
      </c>
      <c r="M1" t="s">
        <v>441</v>
      </c>
      <c r="N1" t="s">
        <v>442</v>
      </c>
      <c r="O1" t="s">
        <v>443</v>
      </c>
      <c r="P1" t="s">
        <v>507</v>
      </c>
      <c r="Q1" t="s">
        <v>365</v>
      </c>
      <c r="R1" t="s">
        <v>444</v>
      </c>
      <c r="S1" t="s">
        <v>445</v>
      </c>
      <c r="T1" t="s">
        <v>446</v>
      </c>
      <c r="U1" t="s">
        <v>447</v>
      </c>
      <c r="V1" t="s">
        <v>448</v>
      </c>
      <c r="W1" t="s">
        <v>449</v>
      </c>
      <c r="X1" t="s">
        <v>450</v>
      </c>
      <c r="Y1" t="s">
        <v>451</v>
      </c>
      <c r="Z1" t="s">
        <v>452</v>
      </c>
      <c r="AA1" t="s">
        <v>453</v>
      </c>
      <c r="AB1" t="s">
        <v>454</v>
      </c>
      <c r="AC1" t="s">
        <v>455</v>
      </c>
      <c r="AD1" t="s">
        <v>370</v>
      </c>
      <c r="AE1" t="s">
        <v>369</v>
      </c>
      <c r="AF1" t="s">
        <v>407</v>
      </c>
      <c r="AG1" s="2" t="s">
        <v>405</v>
      </c>
      <c r="AH1" s="2" t="s">
        <v>408</v>
      </c>
      <c r="AI1" s="2" t="s">
        <v>366</v>
      </c>
      <c r="AJ1" s="2" t="s">
        <v>367</v>
      </c>
      <c r="AK1" s="2" t="s">
        <v>368</v>
      </c>
    </row>
    <row r="2" spans="1:37" x14ac:dyDescent="0.25">
      <c r="A2" s="3" t="s">
        <v>32</v>
      </c>
      <c r="B2" t="s">
        <v>33</v>
      </c>
      <c r="C2">
        <f>IF(SUM(Table7[[#This Row],[18-20.10.]:[17-19.01.]])&gt;=8,5,0)</f>
        <v>5</v>
      </c>
      <c r="D2">
        <v>1</v>
      </c>
      <c r="E2">
        <v>1</v>
      </c>
      <c r="F2">
        <v>1</v>
      </c>
      <c r="H2">
        <v>1</v>
      </c>
      <c r="I2">
        <v>1</v>
      </c>
      <c r="J2">
        <v>1</v>
      </c>
      <c r="K2">
        <v>1</v>
      </c>
      <c r="M2">
        <v>1</v>
      </c>
      <c r="P2">
        <v>1</v>
      </c>
      <c r="Q2">
        <f>SUM(Table7[[#This Row],[18-20.10.2]:[10-12.01.13]])</f>
        <v>9</v>
      </c>
      <c r="S2">
        <v>1</v>
      </c>
      <c r="T2">
        <v>0.5</v>
      </c>
      <c r="V2">
        <v>0.5</v>
      </c>
      <c r="W2">
        <v>1</v>
      </c>
      <c r="X2">
        <v>1</v>
      </c>
      <c r="Y2">
        <v>1</v>
      </c>
      <c r="AA2">
        <v>4</v>
      </c>
      <c r="AD2" s="21">
        <v>10.5</v>
      </c>
      <c r="AE2" s="21">
        <v>12</v>
      </c>
      <c r="AF2" s="21"/>
      <c r="AG2">
        <f>Table7[[#This Row],[PRISUSTVO]]+Table7[[#This Row],[AKTIVNOST]]+Table7[[#This Row],[KOLOKV. I]]+Table7[[#This Row],[KOLOKV. II]]+Table7[[#This Row],[SEMINAR]]</f>
        <v>36.5</v>
      </c>
      <c r="AH2">
        <f>Table7[[#This Row],[Σ PREDISP.]]-28</f>
        <v>8.5</v>
      </c>
      <c r="AI2">
        <v>0</v>
      </c>
      <c r="AJ2">
        <f>Table7[[#This Row],[Σ PREDISP.]]+Table7[[#This Row],[ISPIT]]</f>
        <v>36.5</v>
      </c>
      <c r="AK2" s="26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5</v>
      </c>
    </row>
    <row r="3" spans="1:37" x14ac:dyDescent="0.25">
      <c r="A3" t="s">
        <v>521</v>
      </c>
      <c r="B3" t="s">
        <v>522</v>
      </c>
      <c r="C3" s="1">
        <f>IF(SUM(Table7[[#This Row],[18-20.10.]:[17-19.01.]])&gt;=8,5,0)</f>
        <v>0</v>
      </c>
      <c r="Q3" s="1">
        <f>SUM(Table7[[#This Row],[18-20.10.2]:[10-12.01.13]])</f>
        <v>0</v>
      </c>
      <c r="AD3" s="21">
        <v>0</v>
      </c>
      <c r="AE3" s="21">
        <v>0</v>
      </c>
      <c r="AF3" s="21"/>
      <c r="AG3" s="1">
        <f>Table7[[#This Row],[PRISUSTVO]]+Table7[[#This Row],[AKTIVNOST]]+Table7[[#This Row],[KOLOKV. I]]+Table7[[#This Row],[KOLOKV. II]]+Table7[[#This Row],[SEMINAR]]</f>
        <v>0</v>
      </c>
      <c r="AH3" s="1">
        <f>Table7[[#This Row],[Σ PREDISP.]]-28</f>
        <v>-28</v>
      </c>
      <c r="AJ3" s="1">
        <f>Table7[[#This Row],[Σ PREDISP.]]+Table7[[#This Row],[ISPIT]]</f>
        <v>0</v>
      </c>
      <c r="AK3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5</v>
      </c>
    </row>
    <row r="4" spans="1:37" x14ac:dyDescent="0.25">
      <c r="A4" s="3" t="s">
        <v>373</v>
      </c>
      <c r="B4" t="s">
        <v>374</v>
      </c>
      <c r="C4">
        <f>IF(SUM(Table7[[#This Row],[18-20.10.]:[17-19.01.]])&gt;=8,5,0)</f>
        <v>0</v>
      </c>
      <c r="D4">
        <v>1</v>
      </c>
      <c r="H4">
        <v>1</v>
      </c>
      <c r="I4">
        <v>1</v>
      </c>
      <c r="J4">
        <v>1</v>
      </c>
      <c r="K4">
        <v>1</v>
      </c>
      <c r="Q4">
        <f>SUM(Table7[[#This Row],[18-20.10.2]:[10-12.01.13]])</f>
        <v>5</v>
      </c>
      <c r="W4">
        <v>4</v>
      </c>
      <c r="Y4">
        <v>1</v>
      </c>
      <c r="AD4" s="21"/>
      <c r="AE4" s="21"/>
      <c r="AF4" s="21"/>
      <c r="AG4">
        <f>Table7[[#This Row],[PRISUSTVO]]+Table7[[#This Row],[AKTIVNOST]]+Table7[[#This Row],[KOLOKV. I]]+Table7[[#This Row],[KOLOKV. II]]+Table7[[#This Row],[SEMINAR]]</f>
        <v>5</v>
      </c>
      <c r="AH4">
        <f>Table7[[#This Row],[Σ PREDISP.]]-28</f>
        <v>-23</v>
      </c>
      <c r="AJ4">
        <f>Table7[[#This Row],[Σ PREDISP.]]+Table7[[#This Row],[ISPIT]]</f>
        <v>5</v>
      </c>
      <c r="AK4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5</v>
      </c>
    </row>
    <row r="5" spans="1:37" x14ac:dyDescent="0.25">
      <c r="A5" s="3" t="s">
        <v>291</v>
      </c>
      <c r="B5" t="s">
        <v>292</v>
      </c>
      <c r="C5">
        <f>IF(SUM(Table7[[#This Row],[18-20.10.]:[17-19.01.]])&gt;=8,5,0)</f>
        <v>5</v>
      </c>
      <c r="D5">
        <v>1</v>
      </c>
      <c r="E5">
        <v>1</v>
      </c>
      <c r="F5">
        <v>1</v>
      </c>
      <c r="I5">
        <v>1</v>
      </c>
      <c r="K5">
        <v>1</v>
      </c>
      <c r="M5">
        <v>1</v>
      </c>
      <c r="N5">
        <v>1</v>
      </c>
      <c r="O5">
        <v>1</v>
      </c>
      <c r="Q5">
        <f>SUM(Table7[[#This Row],[18-20.10.2]:[10-12.01.13]])</f>
        <v>7</v>
      </c>
      <c r="S5">
        <v>1</v>
      </c>
      <c r="W5">
        <v>5</v>
      </c>
      <c r="AB5">
        <v>1</v>
      </c>
      <c r="AD5" s="21">
        <v>10</v>
      </c>
      <c r="AE5" s="21">
        <v>13</v>
      </c>
      <c r="AF5" s="21"/>
      <c r="AG5">
        <f>Table7[[#This Row],[PRISUSTVO]]+Table7[[#This Row],[AKTIVNOST]]+Table7[[#This Row],[KOLOKV. I]]+Table7[[#This Row],[KOLOKV. II]]+Table7[[#This Row],[SEMINAR]]</f>
        <v>35</v>
      </c>
      <c r="AH5">
        <f>Table7[[#This Row],[Σ PREDISP.]]-28</f>
        <v>7</v>
      </c>
      <c r="AI5">
        <v>32</v>
      </c>
      <c r="AJ5">
        <f>Table7[[#This Row],[Σ PREDISP.]]+Table7[[#This Row],[ISPIT]]</f>
        <v>67</v>
      </c>
      <c r="AK5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7</v>
      </c>
    </row>
    <row r="6" spans="1:37" x14ac:dyDescent="0.25">
      <c r="A6" s="3" t="s">
        <v>255</v>
      </c>
      <c r="B6" t="s">
        <v>545</v>
      </c>
      <c r="C6">
        <f>IF(SUM(Table7[[#This Row],[18-20.10.]:[17-19.01.]])&gt;=8,5,0)</f>
        <v>0</v>
      </c>
      <c r="D6">
        <v>1</v>
      </c>
      <c r="E6">
        <v>1</v>
      </c>
      <c r="F6">
        <v>1</v>
      </c>
      <c r="J6">
        <v>1</v>
      </c>
      <c r="O6">
        <v>1</v>
      </c>
      <c r="Q6">
        <f>SUM(Table7[[#This Row],[18-20.10.2]:[10-12.01.13]])</f>
        <v>2.5</v>
      </c>
      <c r="R6">
        <v>0.5</v>
      </c>
      <c r="S6">
        <v>1</v>
      </c>
      <c r="T6">
        <v>1</v>
      </c>
      <c r="AD6" s="21">
        <v>12.5</v>
      </c>
      <c r="AE6" s="21">
        <v>10</v>
      </c>
      <c r="AF6" s="21">
        <v>3</v>
      </c>
      <c r="AG6">
        <f>Table7[[#This Row],[PRISUSTVO]]+Table7[[#This Row],[AKTIVNOST]]+Table7[[#This Row],[KOLOKV. I]]+Table7[[#This Row],[KOLOKV. II]]+Table7[[#This Row],[SEMINAR]]</f>
        <v>28</v>
      </c>
      <c r="AH6">
        <f>Table7[[#This Row],[Σ PREDISP.]]-28</f>
        <v>0</v>
      </c>
      <c r="AI6">
        <v>28</v>
      </c>
      <c r="AJ6">
        <f>Table7[[#This Row],[Σ PREDISP.]]+Table7[[#This Row],[ISPIT]]</f>
        <v>56</v>
      </c>
      <c r="AK6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6</v>
      </c>
    </row>
    <row r="7" spans="1:37" x14ac:dyDescent="0.25">
      <c r="A7" s="3" t="s">
        <v>30</v>
      </c>
      <c r="B7" t="s">
        <v>31</v>
      </c>
      <c r="C7">
        <f>IF(SUM(Table7[[#This Row],[18-20.10.]:[17-19.01.]])&gt;=8,5,0)</f>
        <v>5</v>
      </c>
      <c r="D7">
        <v>1</v>
      </c>
      <c r="E7">
        <v>1</v>
      </c>
      <c r="F7">
        <v>1</v>
      </c>
      <c r="H7">
        <v>1</v>
      </c>
      <c r="I7">
        <v>1</v>
      </c>
      <c r="J7">
        <v>1</v>
      </c>
      <c r="O7">
        <v>1</v>
      </c>
      <c r="P7">
        <v>1</v>
      </c>
      <c r="Q7">
        <f>SUM(Table7[[#This Row],[18-20.10.2]:[10-12.01.13]])</f>
        <v>3</v>
      </c>
      <c r="S7">
        <v>1</v>
      </c>
      <c r="W7">
        <v>1</v>
      </c>
      <c r="X7">
        <v>1</v>
      </c>
      <c r="AD7" s="21">
        <v>11</v>
      </c>
      <c r="AE7" s="21">
        <v>12</v>
      </c>
      <c r="AF7" s="21"/>
      <c r="AG7">
        <f>Table7[[#This Row],[PRISUSTVO]]+Table7[[#This Row],[AKTIVNOST]]+Table7[[#This Row],[KOLOKV. I]]+Table7[[#This Row],[KOLOKV. II]]+Table7[[#This Row],[SEMINAR]]</f>
        <v>31</v>
      </c>
      <c r="AH7">
        <f>Table7[[#This Row],[Σ PREDISP.]]-28</f>
        <v>3</v>
      </c>
      <c r="AI7">
        <v>42</v>
      </c>
      <c r="AJ7">
        <f>Table7[[#This Row],[Σ PREDISP.]]+Table7[[#This Row],[ISPIT]]</f>
        <v>73</v>
      </c>
      <c r="AK7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8</v>
      </c>
    </row>
    <row r="8" spans="1:37" x14ac:dyDescent="0.25">
      <c r="A8" s="3" t="s">
        <v>413</v>
      </c>
      <c r="B8" t="s">
        <v>414</v>
      </c>
      <c r="C8" s="1">
        <f>IF(SUM(Table7[[#This Row],[18-20.10.]:[17-19.01.]])&gt;=8,5,0)</f>
        <v>0</v>
      </c>
      <c r="E8">
        <v>1</v>
      </c>
      <c r="F8">
        <v>1</v>
      </c>
      <c r="H8">
        <v>1</v>
      </c>
      <c r="J8">
        <v>1</v>
      </c>
      <c r="Q8" s="1">
        <f>SUM(Table7[[#This Row],[18-20.10.2]:[10-12.01.13]])</f>
        <v>1</v>
      </c>
      <c r="S8">
        <v>1</v>
      </c>
      <c r="AD8" s="21"/>
      <c r="AE8" s="21"/>
      <c r="AF8" s="21"/>
      <c r="AG8" s="1">
        <f>Table7[[#This Row],[PRISUSTVO]]+Table7[[#This Row],[AKTIVNOST]]+Table7[[#This Row],[KOLOKV. I]]+Table7[[#This Row],[KOLOKV. II]]+Table7[[#This Row],[SEMINAR]]</f>
        <v>1</v>
      </c>
      <c r="AH8">
        <f>Table7[[#This Row],[Σ PREDISP.]]-28</f>
        <v>-27</v>
      </c>
      <c r="AJ8" s="1">
        <f>Table7[[#This Row],[Σ PREDISP.]]+Table7[[#This Row],[ISPIT]]</f>
        <v>1</v>
      </c>
      <c r="AK8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5</v>
      </c>
    </row>
    <row r="9" spans="1:37" x14ac:dyDescent="0.25">
      <c r="A9" s="3" t="s">
        <v>16</v>
      </c>
      <c r="B9" t="s">
        <v>17</v>
      </c>
      <c r="C9">
        <f>IF(SUM(Table7[[#This Row],[18-20.10.]:[17-19.01.]])&gt;=8,5,0)</f>
        <v>0</v>
      </c>
      <c r="Q9">
        <f>SUM(Table7[[#This Row],[18-20.10.2]:[10-12.01.13]])</f>
        <v>0</v>
      </c>
      <c r="AD9" s="21">
        <v>9</v>
      </c>
      <c r="AE9" s="21">
        <v>14</v>
      </c>
      <c r="AF9" s="21">
        <v>10</v>
      </c>
      <c r="AG9">
        <f>Table7[[#This Row],[PRISUSTVO]]+Table7[[#This Row],[AKTIVNOST]]+Table7[[#This Row],[KOLOKV. I]]+Table7[[#This Row],[KOLOKV. II]]+Table7[[#This Row],[SEMINAR]]</f>
        <v>33</v>
      </c>
      <c r="AH9">
        <f>Table7[[#This Row],[Σ PREDISP.]]-28</f>
        <v>5</v>
      </c>
      <c r="AI9">
        <v>28</v>
      </c>
      <c r="AJ9">
        <f>Table7[[#This Row],[Σ PREDISP.]]+Table7[[#This Row],[ISPIT]]</f>
        <v>61</v>
      </c>
      <c r="AK9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7</v>
      </c>
    </row>
    <row r="10" spans="1:37" x14ac:dyDescent="0.25">
      <c r="A10" s="3" t="s">
        <v>393</v>
      </c>
      <c r="B10" t="s">
        <v>394</v>
      </c>
      <c r="C10">
        <f>IF(SUM(Table7[[#This Row],[18-20.10.]:[17-19.01.]])&gt;=8,5,0)</f>
        <v>0</v>
      </c>
      <c r="D10">
        <v>1</v>
      </c>
      <c r="E10">
        <v>1</v>
      </c>
      <c r="K10">
        <v>1</v>
      </c>
      <c r="Q10">
        <f>SUM(Table7[[#This Row],[18-20.10.2]:[10-12.01.13]])</f>
        <v>1</v>
      </c>
      <c r="S10">
        <v>1</v>
      </c>
      <c r="AD10" s="21"/>
      <c r="AE10" s="21"/>
      <c r="AF10" s="21"/>
      <c r="AG10">
        <f>Table7[[#This Row],[PRISUSTVO]]+Table7[[#This Row],[AKTIVNOST]]+Table7[[#This Row],[KOLOKV. I]]+Table7[[#This Row],[KOLOKV. II]]+Table7[[#This Row],[SEMINAR]]</f>
        <v>1</v>
      </c>
      <c r="AH10">
        <f>Table7[[#This Row],[Σ PREDISP.]]-28</f>
        <v>-27</v>
      </c>
      <c r="AJ10">
        <f>Table7[[#This Row],[Σ PREDISP.]]+Table7[[#This Row],[ISPIT]]</f>
        <v>1</v>
      </c>
      <c r="AK10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5</v>
      </c>
    </row>
    <row r="11" spans="1:37" x14ac:dyDescent="0.25">
      <c r="A11" s="3" t="s">
        <v>422</v>
      </c>
      <c r="B11" t="s">
        <v>423</v>
      </c>
      <c r="C11" s="1">
        <f>IF(SUM(Table7[[#This Row],[18-20.10.]:[17-19.01.]])&gt;=8,5,0)</f>
        <v>0</v>
      </c>
      <c r="E11">
        <v>1</v>
      </c>
      <c r="F11">
        <v>1</v>
      </c>
      <c r="Q11" s="1">
        <f>SUM(Table7[[#This Row],[18-20.10.2]:[10-12.01.13]])</f>
        <v>1</v>
      </c>
      <c r="S11">
        <v>1</v>
      </c>
      <c r="AD11" s="21">
        <v>0</v>
      </c>
      <c r="AE11" s="21">
        <v>0</v>
      </c>
      <c r="AF11" s="21"/>
      <c r="AG11" s="1">
        <f>Table7[[#This Row],[PRISUSTVO]]+Table7[[#This Row],[AKTIVNOST]]+Table7[[#This Row],[KOLOKV. I]]+Table7[[#This Row],[KOLOKV. II]]+Table7[[#This Row],[SEMINAR]]</f>
        <v>1</v>
      </c>
      <c r="AH11">
        <f>Table7[[#This Row],[Σ PREDISP.]]-28</f>
        <v>-27</v>
      </c>
      <c r="AJ11" s="1">
        <f>Table7[[#This Row],[Σ PREDISP.]]+Table7[[#This Row],[ISPIT]]</f>
        <v>1</v>
      </c>
      <c r="AK11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5</v>
      </c>
    </row>
    <row r="12" spans="1:37" x14ac:dyDescent="0.25">
      <c r="A12" s="3" t="s">
        <v>109</v>
      </c>
      <c r="B12" t="s">
        <v>565</v>
      </c>
      <c r="C12">
        <f>IF(SUM(Table7[[#This Row],[18-20.10.]:[17-19.01.]])&gt;=8,5,0)</f>
        <v>0</v>
      </c>
      <c r="Q12">
        <f>SUM(Table7[[#This Row],[18-20.10.2]:[10-12.01.13]])</f>
        <v>0</v>
      </c>
      <c r="AD12" s="21">
        <v>8</v>
      </c>
      <c r="AE12" s="21">
        <v>12</v>
      </c>
      <c r="AF12" s="21"/>
      <c r="AG12">
        <f>Table7[[#This Row],[PRISUSTVO]]+Table7[[#This Row],[AKTIVNOST]]+Table7[[#This Row],[KOLOKV. I]]+Table7[[#This Row],[KOLOKV. II]]+Table7[[#This Row],[SEMINAR]]</f>
        <v>20</v>
      </c>
      <c r="AH12">
        <f>Table7[[#This Row],[Σ PREDISP.]]-28</f>
        <v>-8</v>
      </c>
      <c r="AJ12">
        <f>Table7[[#This Row],[Σ PREDISP.]]+Table7[[#This Row],[ISPIT]]</f>
        <v>20</v>
      </c>
      <c r="AK12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5</v>
      </c>
    </row>
    <row r="13" spans="1:37" x14ac:dyDescent="0.25">
      <c r="A13" s="3" t="s">
        <v>91</v>
      </c>
      <c r="B13" t="s">
        <v>92</v>
      </c>
      <c r="C13">
        <f>IF(SUM(Table7[[#This Row],[18-20.10.]:[17-19.01.]])&gt;=8,5,0)</f>
        <v>0</v>
      </c>
      <c r="E13">
        <v>1</v>
      </c>
      <c r="H13">
        <v>1</v>
      </c>
      <c r="I13">
        <v>1</v>
      </c>
      <c r="K13">
        <v>1</v>
      </c>
      <c r="Q13">
        <f>SUM(Table7[[#This Row],[18-20.10.2]:[10-12.01.13]])</f>
        <v>5</v>
      </c>
      <c r="S13">
        <v>5</v>
      </c>
      <c r="AD13" s="21">
        <v>0</v>
      </c>
      <c r="AE13" s="21"/>
      <c r="AF13" s="21"/>
      <c r="AG13">
        <f>Table7[[#This Row],[PRISUSTVO]]+Table7[[#This Row],[AKTIVNOST]]+Table7[[#This Row],[KOLOKV. I]]+Table7[[#This Row],[KOLOKV. II]]+Table7[[#This Row],[SEMINAR]]</f>
        <v>5</v>
      </c>
      <c r="AH13">
        <f>Table7[[#This Row],[Σ PREDISP.]]-28</f>
        <v>-23</v>
      </c>
      <c r="AJ13">
        <f>Table7[[#This Row],[Σ PREDISP.]]+Table7[[#This Row],[ISPIT]]</f>
        <v>5</v>
      </c>
      <c r="AK13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5</v>
      </c>
    </row>
    <row r="14" spans="1:37" x14ac:dyDescent="0.25">
      <c r="A14" s="3" t="s">
        <v>243</v>
      </c>
      <c r="B14" t="s">
        <v>244</v>
      </c>
      <c r="C14">
        <f>IF(SUM(Table7[[#This Row],[18-20.10.]:[17-19.01.]])&gt;=8,5,0)</f>
        <v>5</v>
      </c>
      <c r="D14">
        <v>1</v>
      </c>
      <c r="E14">
        <v>1</v>
      </c>
      <c r="F14">
        <v>1</v>
      </c>
      <c r="H14">
        <v>1</v>
      </c>
      <c r="I14">
        <v>1</v>
      </c>
      <c r="J14">
        <v>1</v>
      </c>
      <c r="K14">
        <v>1</v>
      </c>
      <c r="M14">
        <v>1</v>
      </c>
      <c r="N14">
        <v>1</v>
      </c>
      <c r="P14">
        <v>1</v>
      </c>
      <c r="Q14">
        <f>SUM(Table7[[#This Row],[18-20.10.2]:[10-12.01.13]])</f>
        <v>7</v>
      </c>
      <c r="S14">
        <v>1</v>
      </c>
      <c r="W14">
        <v>1</v>
      </c>
      <c r="X14">
        <v>4</v>
      </c>
      <c r="Y14">
        <v>1</v>
      </c>
      <c r="AD14" s="21">
        <v>12</v>
      </c>
      <c r="AE14" s="21">
        <v>13.5</v>
      </c>
      <c r="AF14" s="21"/>
      <c r="AG14">
        <f>Table7[[#This Row],[PRISUSTVO]]+Table7[[#This Row],[AKTIVNOST]]+Table7[[#This Row],[KOLOKV. I]]+Table7[[#This Row],[KOLOKV. II]]+Table7[[#This Row],[SEMINAR]]</f>
        <v>37.5</v>
      </c>
      <c r="AH14">
        <f>Table7[[#This Row],[Σ PREDISP.]]-28</f>
        <v>9.5</v>
      </c>
      <c r="AI14">
        <v>43</v>
      </c>
      <c r="AJ14">
        <f>Table7[[#This Row],[Σ PREDISP.]]+Table7[[#This Row],[ISPIT]]</f>
        <v>80.5</v>
      </c>
      <c r="AK14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9</v>
      </c>
    </row>
    <row r="15" spans="1:37" x14ac:dyDescent="0.25">
      <c r="A15" s="3" t="s">
        <v>103</v>
      </c>
      <c r="B15" t="s">
        <v>104</v>
      </c>
      <c r="C15">
        <f>IF(SUM(Table7[[#This Row],[18-20.10.]:[17-19.01.]])&gt;=8,5,0)</f>
        <v>5</v>
      </c>
      <c r="E15">
        <v>1</v>
      </c>
      <c r="F15">
        <v>1</v>
      </c>
      <c r="I15">
        <v>1</v>
      </c>
      <c r="J15">
        <v>1</v>
      </c>
      <c r="M15">
        <v>1</v>
      </c>
      <c r="N15">
        <v>1</v>
      </c>
      <c r="O15">
        <v>1</v>
      </c>
      <c r="P15">
        <v>1</v>
      </c>
      <c r="Q15">
        <f>SUM(Table7[[#This Row],[18-20.10.2]:[10-12.01.13]])</f>
        <v>5</v>
      </c>
      <c r="S15">
        <v>1</v>
      </c>
      <c r="AC15">
        <v>4</v>
      </c>
      <c r="AD15" s="21">
        <v>9.5</v>
      </c>
      <c r="AE15" s="21">
        <v>9.5</v>
      </c>
      <c r="AF15" s="21"/>
      <c r="AG15">
        <f>Table7[[#This Row],[PRISUSTVO]]+Table7[[#This Row],[AKTIVNOST]]+Table7[[#This Row],[KOLOKV. I]]+Table7[[#This Row],[KOLOKV. II]]+Table7[[#This Row],[SEMINAR]]</f>
        <v>29</v>
      </c>
      <c r="AH15">
        <f>Table7[[#This Row],[Σ PREDISP.]]-28</f>
        <v>1</v>
      </c>
      <c r="AI15">
        <v>42</v>
      </c>
      <c r="AJ15">
        <f>Table7[[#This Row],[Σ PREDISP.]]+Table7[[#This Row],[ISPIT]]</f>
        <v>71</v>
      </c>
      <c r="AK15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8</v>
      </c>
    </row>
    <row r="16" spans="1:37" x14ac:dyDescent="0.25">
      <c r="A16" s="3" t="s">
        <v>113</v>
      </c>
      <c r="B16" t="s">
        <v>466</v>
      </c>
      <c r="C16">
        <f>IF(SUM(Table7[[#This Row],[18-20.10.]:[17-19.01.]])&gt;=8,5,0)</f>
        <v>5</v>
      </c>
      <c r="E16">
        <v>1</v>
      </c>
      <c r="H16">
        <v>1</v>
      </c>
      <c r="I16">
        <v>1</v>
      </c>
      <c r="J16">
        <v>1</v>
      </c>
      <c r="K16">
        <v>1</v>
      </c>
      <c r="M16">
        <v>1</v>
      </c>
      <c r="N16">
        <v>1</v>
      </c>
      <c r="O16">
        <v>1</v>
      </c>
      <c r="Q16">
        <f>SUM(Table7[[#This Row],[18-20.10.2]:[10-12.01.13]])</f>
        <v>3</v>
      </c>
      <c r="S16">
        <v>1</v>
      </c>
      <c r="W16">
        <v>1</v>
      </c>
      <c r="X16">
        <v>1</v>
      </c>
      <c r="AD16" s="21">
        <v>11.5</v>
      </c>
      <c r="AE16" s="21">
        <v>12</v>
      </c>
      <c r="AF16" s="21"/>
      <c r="AG16">
        <f>Table7[[#This Row],[PRISUSTVO]]+Table7[[#This Row],[AKTIVNOST]]+Table7[[#This Row],[KOLOKV. I]]+Table7[[#This Row],[KOLOKV. II]]+Table7[[#This Row],[SEMINAR]]</f>
        <v>31.5</v>
      </c>
      <c r="AH16">
        <f>Table7[[#This Row],[Σ PREDISP.]]-28</f>
        <v>3.5</v>
      </c>
      <c r="AI16">
        <v>43</v>
      </c>
      <c r="AJ16">
        <f>Table7[[#This Row],[Σ PREDISP.]]+Table7[[#This Row],[ISPIT]]</f>
        <v>74.5</v>
      </c>
      <c r="AK16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8</v>
      </c>
    </row>
    <row r="17" spans="1:37" x14ac:dyDescent="0.25">
      <c r="A17" s="3" t="s">
        <v>219</v>
      </c>
      <c r="B17" t="s">
        <v>220</v>
      </c>
      <c r="C17">
        <f>IF(SUM(Table7[[#This Row],[18-20.10.]:[17-19.01.]])&gt;=8,5,0)</f>
        <v>5</v>
      </c>
      <c r="D17">
        <v>1</v>
      </c>
      <c r="E17">
        <v>1</v>
      </c>
      <c r="F17">
        <v>1</v>
      </c>
      <c r="H17">
        <v>1</v>
      </c>
      <c r="I17">
        <v>1</v>
      </c>
      <c r="K17">
        <v>1</v>
      </c>
      <c r="M17">
        <v>1</v>
      </c>
      <c r="N17">
        <v>1</v>
      </c>
      <c r="O17">
        <v>1</v>
      </c>
      <c r="P17">
        <v>1</v>
      </c>
      <c r="Q17">
        <f>SUM(Table7[[#This Row],[18-20.10.2]:[10-12.01.13]])</f>
        <v>6</v>
      </c>
      <c r="S17">
        <v>1</v>
      </c>
      <c r="Y17">
        <v>1</v>
      </c>
      <c r="AA17">
        <v>4</v>
      </c>
      <c r="AD17" s="21">
        <v>10.5</v>
      </c>
      <c r="AE17" s="21">
        <v>8.5</v>
      </c>
      <c r="AF17" s="21"/>
      <c r="AG17">
        <f>Table7[[#This Row],[PRISUSTVO]]+Table7[[#This Row],[AKTIVNOST]]+Table7[[#This Row],[KOLOKV. I]]+Table7[[#This Row],[KOLOKV. II]]+Table7[[#This Row],[SEMINAR]]</f>
        <v>30</v>
      </c>
      <c r="AH17">
        <f>Table7[[#This Row],[Σ PREDISP.]]-28</f>
        <v>2</v>
      </c>
      <c r="AI17">
        <v>32</v>
      </c>
      <c r="AJ17">
        <f>Table7[[#This Row],[Σ PREDISP.]]+Table7[[#This Row],[ISPIT]]</f>
        <v>62</v>
      </c>
      <c r="AK17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7</v>
      </c>
    </row>
    <row r="18" spans="1:37" x14ac:dyDescent="0.25">
      <c r="A18" s="3" t="s">
        <v>2</v>
      </c>
      <c r="B18" t="s">
        <v>3</v>
      </c>
      <c r="C18">
        <f>IF(SUM(Table7[[#This Row],[18-20.10.]:[17-19.01.]])&gt;=8,5,0)</f>
        <v>0</v>
      </c>
      <c r="D18">
        <v>1</v>
      </c>
      <c r="Q18">
        <f>SUM(Table7[[#This Row],[18-20.10.2]:[10-12.01.13]])</f>
        <v>0</v>
      </c>
      <c r="AD18" s="21">
        <v>0</v>
      </c>
      <c r="AE18" s="21"/>
      <c r="AF18" s="21"/>
      <c r="AG18">
        <f>Table7[[#This Row],[PRISUSTVO]]+Table7[[#This Row],[AKTIVNOST]]+Table7[[#This Row],[KOLOKV. I]]+Table7[[#This Row],[KOLOKV. II]]+Table7[[#This Row],[SEMINAR]]</f>
        <v>0</v>
      </c>
      <c r="AH18">
        <f>Table7[[#This Row],[Σ PREDISP.]]-28</f>
        <v>-28</v>
      </c>
      <c r="AJ18">
        <f>Table7[[#This Row],[Σ PREDISP.]]+Table7[[#This Row],[ISPIT]]</f>
        <v>0</v>
      </c>
      <c r="AK18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5</v>
      </c>
    </row>
    <row r="19" spans="1:37" x14ac:dyDescent="0.25">
      <c r="A19" s="3" t="s">
        <v>325</v>
      </c>
      <c r="B19" t="s">
        <v>326</v>
      </c>
      <c r="C19">
        <f>IF(SUM(Table7[[#This Row],[18-20.10.]:[17-19.01.]])&gt;=8,5,0)</f>
        <v>0</v>
      </c>
      <c r="H19">
        <v>1</v>
      </c>
      <c r="Q19">
        <f>SUM(Table7[[#This Row],[18-20.10.2]:[10-12.01.13]])</f>
        <v>0.5</v>
      </c>
      <c r="V19">
        <v>0.5</v>
      </c>
      <c r="AD19" s="21">
        <v>14</v>
      </c>
      <c r="AE19" s="21"/>
      <c r="AF19" s="21"/>
      <c r="AG19">
        <f>Table7[[#This Row],[PRISUSTVO]]+Table7[[#This Row],[AKTIVNOST]]+Table7[[#This Row],[KOLOKV. I]]+Table7[[#This Row],[KOLOKV. II]]+Table7[[#This Row],[SEMINAR]]</f>
        <v>14.5</v>
      </c>
      <c r="AH19">
        <f>Table7[[#This Row],[Σ PREDISP.]]-28</f>
        <v>-13.5</v>
      </c>
      <c r="AJ19">
        <f>Table7[[#This Row],[Σ PREDISP.]]+Table7[[#This Row],[ISPIT]]</f>
        <v>14.5</v>
      </c>
      <c r="AK19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5</v>
      </c>
    </row>
    <row r="20" spans="1:37" x14ac:dyDescent="0.25">
      <c r="A20" s="3" t="s">
        <v>375</v>
      </c>
      <c r="B20" t="s">
        <v>376</v>
      </c>
      <c r="C20">
        <f>IF(SUM(Table7[[#This Row],[18-20.10.]:[17-19.01.]])&gt;=8,5,0)</f>
        <v>0</v>
      </c>
      <c r="D20">
        <v>1</v>
      </c>
      <c r="Q20">
        <f>SUM(Table7[[#This Row],[18-20.10.2]:[10-12.01.13]])</f>
        <v>0</v>
      </c>
      <c r="AD20" s="21">
        <v>0</v>
      </c>
      <c r="AE20" s="21"/>
      <c r="AF20" s="21"/>
      <c r="AG20">
        <f>Table7[[#This Row],[PRISUSTVO]]+Table7[[#This Row],[AKTIVNOST]]+Table7[[#This Row],[KOLOKV. I]]+Table7[[#This Row],[KOLOKV. II]]+Table7[[#This Row],[SEMINAR]]</f>
        <v>0</v>
      </c>
      <c r="AH20">
        <f>Table7[[#This Row],[Σ PREDISP.]]-28</f>
        <v>-28</v>
      </c>
      <c r="AJ20">
        <f>Table7[[#This Row],[Σ PREDISP.]]+Table7[[#This Row],[ISPIT]]</f>
        <v>0</v>
      </c>
      <c r="AK20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5</v>
      </c>
    </row>
    <row r="21" spans="1:37" x14ac:dyDescent="0.25">
      <c r="A21" s="3" t="s">
        <v>377</v>
      </c>
      <c r="B21" t="s">
        <v>378</v>
      </c>
      <c r="C21">
        <f>IF(SUM(Table7[[#This Row],[18-20.10.]:[17-19.01.]])&gt;=8,5,0)</f>
        <v>5</v>
      </c>
      <c r="D21">
        <v>1</v>
      </c>
      <c r="E21">
        <v>1</v>
      </c>
      <c r="F21">
        <v>1</v>
      </c>
      <c r="H21">
        <v>1</v>
      </c>
      <c r="J21">
        <v>1</v>
      </c>
      <c r="M21">
        <v>1</v>
      </c>
      <c r="N21">
        <v>1</v>
      </c>
      <c r="P21">
        <v>1</v>
      </c>
      <c r="Q21">
        <f>SUM(Table7[[#This Row],[18-20.10.2]:[10-12.01.13]])</f>
        <v>6</v>
      </c>
      <c r="S21">
        <v>1</v>
      </c>
      <c r="AB21">
        <v>1</v>
      </c>
      <c r="AC21">
        <v>4</v>
      </c>
      <c r="AD21" s="21">
        <v>9.5</v>
      </c>
      <c r="AE21" s="21">
        <v>12</v>
      </c>
      <c r="AF21" s="21"/>
      <c r="AG21">
        <f>Table7[[#This Row],[PRISUSTVO]]+Table7[[#This Row],[AKTIVNOST]]+Table7[[#This Row],[KOLOKV. I]]+Table7[[#This Row],[KOLOKV. II]]+Table7[[#This Row],[SEMINAR]]</f>
        <v>32.5</v>
      </c>
      <c r="AH21">
        <f>Table7[[#This Row],[Σ PREDISP.]]-28</f>
        <v>4.5</v>
      </c>
      <c r="AJ21">
        <f>Table7[[#This Row],[Σ PREDISP.]]+Table7[[#This Row],[ISPIT]]</f>
        <v>32.5</v>
      </c>
      <c r="AK21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5</v>
      </c>
    </row>
    <row r="22" spans="1:37" x14ac:dyDescent="0.25">
      <c r="A22" s="3" t="s">
        <v>404</v>
      </c>
      <c r="B22" t="s">
        <v>4</v>
      </c>
      <c r="C22">
        <f>IF(SUM(Table7[[#This Row],[18-20.10.]:[17-19.01.]])&gt;=8,5,0)</f>
        <v>0</v>
      </c>
      <c r="E22">
        <v>1</v>
      </c>
      <c r="F22">
        <v>1</v>
      </c>
      <c r="I22">
        <v>1</v>
      </c>
      <c r="J22">
        <v>1</v>
      </c>
      <c r="M22">
        <v>1</v>
      </c>
      <c r="Q22">
        <f>SUM(Table7[[#This Row],[18-20.10.2]:[10-12.01.13]])</f>
        <v>1</v>
      </c>
      <c r="S22">
        <v>1</v>
      </c>
      <c r="AD22" s="21">
        <v>15</v>
      </c>
      <c r="AE22" s="21">
        <v>12</v>
      </c>
      <c r="AF22" s="21"/>
      <c r="AG22">
        <f>Table7[[#This Row],[PRISUSTVO]]+Table7[[#This Row],[AKTIVNOST]]+Table7[[#This Row],[KOLOKV. I]]+Table7[[#This Row],[KOLOKV. II]]+Table7[[#This Row],[SEMINAR]]</f>
        <v>28</v>
      </c>
      <c r="AH22">
        <f>Table7[[#This Row],[Σ PREDISP.]]-28</f>
        <v>0</v>
      </c>
      <c r="AJ22">
        <f>Table7[[#This Row],[Σ PREDISP.]]+Table7[[#This Row],[ISPIT]]</f>
        <v>28</v>
      </c>
      <c r="AK22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5</v>
      </c>
    </row>
    <row r="23" spans="1:37" x14ac:dyDescent="0.25">
      <c r="A23" s="3" t="s">
        <v>21</v>
      </c>
      <c r="B23" t="s">
        <v>22</v>
      </c>
      <c r="C23">
        <f>IF(SUM(Table7[[#This Row],[18-20.10.]:[17-19.01.]])&gt;=8,5,0)</f>
        <v>5</v>
      </c>
      <c r="F23">
        <v>1</v>
      </c>
      <c r="G23">
        <v>1</v>
      </c>
      <c r="H23">
        <v>1</v>
      </c>
      <c r="I23">
        <v>1</v>
      </c>
      <c r="J23">
        <v>1</v>
      </c>
      <c r="L23">
        <v>1</v>
      </c>
      <c r="M23">
        <v>1</v>
      </c>
      <c r="O23">
        <v>1</v>
      </c>
      <c r="Q23">
        <f>SUM(Table7[[#This Row],[18-20.10.2]:[10-12.01.13]])</f>
        <v>5</v>
      </c>
      <c r="U23">
        <v>1.5</v>
      </c>
      <c r="V23">
        <v>0.5</v>
      </c>
      <c r="W23">
        <v>1</v>
      </c>
      <c r="X23">
        <v>1</v>
      </c>
      <c r="Z23">
        <v>1</v>
      </c>
      <c r="AD23" s="21">
        <v>10</v>
      </c>
      <c r="AE23" s="21">
        <v>11</v>
      </c>
      <c r="AF23" s="21">
        <v>10</v>
      </c>
      <c r="AG23">
        <f>Table7[[#This Row],[PRISUSTVO]]+Table7[[#This Row],[AKTIVNOST]]+Table7[[#This Row],[KOLOKV. I]]+Table7[[#This Row],[KOLOKV. II]]+Table7[[#This Row],[SEMINAR]]</f>
        <v>41</v>
      </c>
      <c r="AH23">
        <f>Table7[[#This Row],[Σ PREDISP.]]-28</f>
        <v>13</v>
      </c>
      <c r="AI23">
        <v>40</v>
      </c>
      <c r="AJ23">
        <f>Table7[[#This Row],[Σ PREDISP.]]+Table7[[#This Row],[ISPIT]]</f>
        <v>81</v>
      </c>
      <c r="AK23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9</v>
      </c>
    </row>
    <row r="24" spans="1:37" x14ac:dyDescent="0.25">
      <c r="A24" s="3" t="s">
        <v>503</v>
      </c>
      <c r="B24" t="s">
        <v>504</v>
      </c>
      <c r="C24" s="1">
        <f>IF(SUM(Table7[[#This Row],[18-20.10.]:[17-19.01.]])&gt;=8,5,0)</f>
        <v>5</v>
      </c>
      <c r="D24">
        <v>1</v>
      </c>
      <c r="E24">
        <v>1</v>
      </c>
      <c r="F24">
        <v>1</v>
      </c>
      <c r="G24">
        <v>1</v>
      </c>
      <c r="H24">
        <v>1</v>
      </c>
      <c r="I24">
        <v>1</v>
      </c>
      <c r="J24">
        <v>1</v>
      </c>
      <c r="K24">
        <v>1</v>
      </c>
      <c r="L24">
        <v>1</v>
      </c>
      <c r="Q24" s="1">
        <f>SUM(Table7[[#This Row],[18-20.10.2]:[10-12.01.13]])</f>
        <v>5</v>
      </c>
      <c r="R24">
        <v>5</v>
      </c>
      <c r="AD24" s="21">
        <v>8</v>
      </c>
      <c r="AE24" s="21">
        <v>8</v>
      </c>
      <c r="AF24" s="21"/>
      <c r="AG24" s="1">
        <f>Table7[[#This Row],[PRISUSTVO]]+Table7[[#This Row],[AKTIVNOST]]+Table7[[#This Row],[KOLOKV. I]]+Table7[[#This Row],[KOLOKV. II]]+Table7[[#This Row],[SEMINAR]]</f>
        <v>26</v>
      </c>
      <c r="AH24" s="1">
        <f>Table7[[#This Row],[Σ PREDISP.]]-28</f>
        <v>-2</v>
      </c>
      <c r="AJ24" s="1">
        <f>Table7[[#This Row],[Σ PREDISP.]]+Table7[[#This Row],[ISPIT]]</f>
        <v>26</v>
      </c>
      <c r="AK24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5</v>
      </c>
    </row>
    <row r="25" spans="1:37" x14ac:dyDescent="0.25">
      <c r="A25" s="3" t="s">
        <v>14</v>
      </c>
      <c r="B25" t="s">
        <v>15</v>
      </c>
      <c r="C25">
        <f>IF(SUM(Table7[[#This Row],[18-20.10.]:[17-19.01.]])&gt;=8,5,0)</f>
        <v>5</v>
      </c>
      <c r="D25">
        <v>1</v>
      </c>
      <c r="E25">
        <v>1</v>
      </c>
      <c r="I25">
        <v>1</v>
      </c>
      <c r="J25">
        <v>1</v>
      </c>
      <c r="K25">
        <v>1</v>
      </c>
      <c r="M25">
        <v>1</v>
      </c>
      <c r="N25">
        <v>1</v>
      </c>
      <c r="P25">
        <v>1</v>
      </c>
      <c r="Q25">
        <f>SUM(Table7[[#This Row],[18-20.10.2]:[10-12.01.13]])</f>
        <v>10</v>
      </c>
      <c r="R25">
        <v>0.5</v>
      </c>
      <c r="S25">
        <v>5</v>
      </c>
      <c r="T25">
        <v>1</v>
      </c>
      <c r="U25">
        <v>0.5</v>
      </c>
      <c r="W25">
        <v>1</v>
      </c>
      <c r="X25">
        <v>1</v>
      </c>
      <c r="AB25">
        <v>1</v>
      </c>
      <c r="AD25" s="21">
        <v>14.5</v>
      </c>
      <c r="AE25" s="21">
        <v>15</v>
      </c>
      <c r="AF25" s="21">
        <v>10</v>
      </c>
      <c r="AG25">
        <f>Table7[[#This Row],[PRISUSTVO]]+Table7[[#This Row],[AKTIVNOST]]+Table7[[#This Row],[KOLOKV. I]]+Table7[[#This Row],[KOLOKV. II]]+Table7[[#This Row],[SEMINAR]]</f>
        <v>54.5</v>
      </c>
      <c r="AH25">
        <f>Table7[[#This Row],[Σ PREDISP.]]-28</f>
        <v>26.5</v>
      </c>
      <c r="AI25">
        <v>42</v>
      </c>
      <c r="AJ25">
        <f>Table7[[#This Row],[Σ PREDISP.]]+Table7[[#This Row],[ISPIT]]</f>
        <v>96.5</v>
      </c>
      <c r="AK25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10</v>
      </c>
    </row>
    <row r="26" spans="1:37" x14ac:dyDescent="0.25">
      <c r="A26" s="3" t="s">
        <v>233</v>
      </c>
      <c r="B26" t="s">
        <v>234</v>
      </c>
      <c r="C26">
        <f>IF(SUM(Table7[[#This Row],[18-20.10.]:[17-19.01.]])&gt;=8,5,0)</f>
        <v>0</v>
      </c>
      <c r="E26">
        <v>1</v>
      </c>
      <c r="F26">
        <v>1</v>
      </c>
      <c r="J26">
        <v>1</v>
      </c>
      <c r="K26">
        <v>1</v>
      </c>
      <c r="N26">
        <v>1</v>
      </c>
      <c r="Q26">
        <f>SUM(Table7[[#This Row],[18-20.10.2]:[10-12.01.13]])</f>
        <v>6</v>
      </c>
      <c r="S26">
        <v>5</v>
      </c>
      <c r="Y26">
        <v>1</v>
      </c>
      <c r="AD26" s="21">
        <v>11.5</v>
      </c>
      <c r="AE26" s="21">
        <v>8.5</v>
      </c>
      <c r="AF26" s="21"/>
      <c r="AG26">
        <f>Table7[[#This Row],[PRISUSTVO]]+Table7[[#This Row],[AKTIVNOST]]+Table7[[#This Row],[KOLOKV. I]]+Table7[[#This Row],[KOLOKV. II]]+Table7[[#This Row],[SEMINAR]]</f>
        <v>26</v>
      </c>
      <c r="AH26">
        <f>Table7[[#This Row],[Σ PREDISP.]]-28</f>
        <v>-2</v>
      </c>
      <c r="AJ26">
        <f>Table7[[#This Row],[Σ PREDISP.]]+Table7[[#This Row],[ISPIT]]</f>
        <v>26</v>
      </c>
      <c r="AK26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5</v>
      </c>
    </row>
    <row r="27" spans="1:37" x14ac:dyDescent="0.25">
      <c r="A27" s="3" t="s">
        <v>60</v>
      </c>
      <c r="B27" t="s">
        <v>61</v>
      </c>
      <c r="C27">
        <f>IF(SUM(Table7[[#This Row],[18-20.10.]:[17-19.01.]])&gt;=8,5,0)</f>
        <v>5</v>
      </c>
      <c r="E27">
        <v>1</v>
      </c>
      <c r="F27">
        <v>1</v>
      </c>
      <c r="H27">
        <v>1</v>
      </c>
      <c r="J27">
        <v>1</v>
      </c>
      <c r="K27">
        <v>1</v>
      </c>
      <c r="M27">
        <v>1</v>
      </c>
      <c r="N27">
        <v>1</v>
      </c>
      <c r="P27">
        <v>1</v>
      </c>
      <c r="Q27">
        <f>SUM(Table7[[#This Row],[18-20.10.2]:[10-12.01.13]])</f>
        <v>7</v>
      </c>
      <c r="S27">
        <v>1</v>
      </c>
      <c r="Y27">
        <v>1</v>
      </c>
      <c r="AB27">
        <v>1</v>
      </c>
      <c r="AC27">
        <v>4</v>
      </c>
      <c r="AD27" s="21">
        <v>12.5</v>
      </c>
      <c r="AE27" s="21">
        <v>9.5</v>
      </c>
      <c r="AF27" s="21"/>
      <c r="AG27">
        <f>Table7[[#This Row],[PRISUSTVO]]+Table7[[#This Row],[AKTIVNOST]]+Table7[[#This Row],[KOLOKV. I]]+Table7[[#This Row],[KOLOKV. II]]+Table7[[#This Row],[SEMINAR]]</f>
        <v>34</v>
      </c>
      <c r="AH27">
        <f>Table7[[#This Row],[Σ PREDISP.]]-28</f>
        <v>6</v>
      </c>
      <c r="AI27">
        <v>35</v>
      </c>
      <c r="AJ27">
        <f>Table7[[#This Row],[Σ PREDISP.]]+Table7[[#This Row],[ISPIT]]</f>
        <v>69</v>
      </c>
      <c r="AK27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7</v>
      </c>
    </row>
    <row r="28" spans="1:37" x14ac:dyDescent="0.25">
      <c r="A28" s="3" t="s">
        <v>36</v>
      </c>
      <c r="B28" t="s">
        <v>37</v>
      </c>
      <c r="C28">
        <f>IF(SUM(Table7[[#This Row],[18-20.10.]:[17-19.01.]])&gt;=8,5,0)</f>
        <v>5</v>
      </c>
      <c r="E28">
        <v>1</v>
      </c>
      <c r="F28">
        <v>1</v>
      </c>
      <c r="H28">
        <v>1</v>
      </c>
      <c r="I28">
        <v>1</v>
      </c>
      <c r="J28">
        <v>1</v>
      </c>
      <c r="K28">
        <v>1</v>
      </c>
      <c r="M28">
        <v>1</v>
      </c>
      <c r="N28">
        <v>1</v>
      </c>
      <c r="P28">
        <v>1</v>
      </c>
      <c r="Q28">
        <f>SUM(Table7[[#This Row],[18-20.10.2]:[10-12.01.13]])</f>
        <v>8</v>
      </c>
      <c r="S28">
        <v>1</v>
      </c>
      <c r="W28">
        <v>1</v>
      </c>
      <c r="Y28">
        <v>1</v>
      </c>
      <c r="AB28">
        <v>1</v>
      </c>
      <c r="AC28">
        <v>4</v>
      </c>
      <c r="AD28" s="21">
        <v>13</v>
      </c>
      <c r="AE28" s="21">
        <v>13</v>
      </c>
      <c r="AF28" s="21"/>
      <c r="AG28">
        <f>Table7[[#This Row],[PRISUSTVO]]+Table7[[#This Row],[AKTIVNOST]]+Table7[[#This Row],[KOLOKV. I]]+Table7[[#This Row],[KOLOKV. II]]+Table7[[#This Row],[SEMINAR]]</f>
        <v>39</v>
      </c>
      <c r="AH28">
        <f>Table7[[#This Row],[Σ PREDISP.]]-28</f>
        <v>11</v>
      </c>
      <c r="AI28">
        <v>37</v>
      </c>
      <c r="AJ28">
        <f>Table7[[#This Row],[Σ PREDISP.]]+Table7[[#This Row],[ISPIT]]</f>
        <v>76</v>
      </c>
      <c r="AK28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8</v>
      </c>
    </row>
    <row r="29" spans="1:37" x14ac:dyDescent="0.25">
      <c r="A29" s="3" t="s">
        <v>359</v>
      </c>
      <c r="B29" t="s">
        <v>360</v>
      </c>
      <c r="C29">
        <f>IF(SUM(Table7[[#This Row],[18-20.10.]:[17-19.01.]])&gt;=8,5,0)</f>
        <v>0</v>
      </c>
      <c r="Q29">
        <f>SUM(Table7[[#This Row],[18-20.10.2]:[10-12.01.13]])</f>
        <v>0</v>
      </c>
      <c r="AD29" s="21">
        <v>0</v>
      </c>
      <c r="AE29" s="21"/>
      <c r="AF29" s="21"/>
      <c r="AG29">
        <f>Table7[[#This Row],[PRISUSTVO]]+Table7[[#This Row],[AKTIVNOST]]+Table7[[#This Row],[KOLOKV. I]]+Table7[[#This Row],[KOLOKV. II]]+Table7[[#This Row],[SEMINAR]]</f>
        <v>0</v>
      </c>
      <c r="AH29">
        <f>Table7[[#This Row],[Σ PREDISP.]]-28</f>
        <v>-28</v>
      </c>
      <c r="AJ29">
        <f>Table7[[#This Row],[Σ PREDISP.]]+Table7[[#This Row],[ISPIT]]</f>
        <v>0</v>
      </c>
      <c r="AK29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5</v>
      </c>
    </row>
    <row r="30" spans="1:37" x14ac:dyDescent="0.25">
      <c r="A30" s="3" t="s">
        <v>223</v>
      </c>
      <c r="B30" t="s">
        <v>224</v>
      </c>
      <c r="C30">
        <f>IF(SUM(Table7[[#This Row],[18-20.10.]:[17-19.01.]])&gt;=8,5,0)</f>
        <v>0</v>
      </c>
      <c r="D30">
        <v>1</v>
      </c>
      <c r="E30">
        <v>1</v>
      </c>
      <c r="H30">
        <v>1</v>
      </c>
      <c r="I30">
        <v>1</v>
      </c>
      <c r="J30">
        <v>1</v>
      </c>
      <c r="P30">
        <v>1</v>
      </c>
      <c r="Q30">
        <f>SUM(Table7[[#This Row],[18-20.10.2]:[10-12.01.13]])</f>
        <v>1</v>
      </c>
      <c r="S30">
        <v>1</v>
      </c>
      <c r="AD30" s="21">
        <v>0</v>
      </c>
      <c r="AE30" s="21">
        <v>0</v>
      </c>
      <c r="AF30" s="21"/>
      <c r="AG30">
        <f>Table7[[#This Row],[PRISUSTVO]]+Table7[[#This Row],[AKTIVNOST]]+Table7[[#This Row],[KOLOKV. I]]+Table7[[#This Row],[KOLOKV. II]]+Table7[[#This Row],[SEMINAR]]</f>
        <v>1</v>
      </c>
      <c r="AH30">
        <f>Table7[[#This Row],[Σ PREDISP.]]-28</f>
        <v>-27</v>
      </c>
      <c r="AJ30">
        <f>Table7[[#This Row],[Σ PREDISP.]]+Table7[[#This Row],[ISPIT]]</f>
        <v>1</v>
      </c>
      <c r="AK30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5</v>
      </c>
    </row>
    <row r="31" spans="1:37" x14ac:dyDescent="0.25">
      <c r="A31" s="3" t="s">
        <v>227</v>
      </c>
      <c r="B31" t="s">
        <v>228</v>
      </c>
      <c r="C31">
        <f>IF(SUM(Table7[[#This Row],[18-20.10.]:[17-19.01.]])&gt;=8,5,0)</f>
        <v>5</v>
      </c>
      <c r="D31">
        <v>1</v>
      </c>
      <c r="F31">
        <v>1</v>
      </c>
      <c r="H31">
        <v>1</v>
      </c>
      <c r="J31">
        <v>1</v>
      </c>
      <c r="K31">
        <v>1</v>
      </c>
      <c r="M31">
        <v>1</v>
      </c>
      <c r="N31">
        <v>1</v>
      </c>
      <c r="P31">
        <v>1</v>
      </c>
      <c r="Q31">
        <f>SUM(Table7[[#This Row],[18-20.10.2]:[10-12.01.13]])</f>
        <v>5</v>
      </c>
      <c r="AB31">
        <v>1</v>
      </c>
      <c r="AC31">
        <v>4</v>
      </c>
      <c r="AD31" s="21">
        <v>15</v>
      </c>
      <c r="AE31" s="21">
        <v>13</v>
      </c>
      <c r="AF31" s="21"/>
      <c r="AG31">
        <f>Table7[[#This Row],[PRISUSTVO]]+Table7[[#This Row],[AKTIVNOST]]+Table7[[#This Row],[KOLOKV. I]]+Table7[[#This Row],[KOLOKV. II]]+Table7[[#This Row],[SEMINAR]]</f>
        <v>38</v>
      </c>
      <c r="AH31">
        <f>Table7[[#This Row],[Σ PREDISP.]]-28</f>
        <v>10</v>
      </c>
      <c r="AI31">
        <v>40</v>
      </c>
      <c r="AJ31">
        <f>Table7[[#This Row],[Σ PREDISP.]]+Table7[[#This Row],[ISPIT]]</f>
        <v>78</v>
      </c>
      <c r="AK31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8</v>
      </c>
    </row>
    <row r="32" spans="1:37" x14ac:dyDescent="0.25">
      <c r="A32" s="3" t="s">
        <v>20</v>
      </c>
      <c r="B32" t="s">
        <v>498</v>
      </c>
      <c r="C32">
        <f>IF(SUM(Table7[[#This Row],[18-20.10.]:[17-19.01.]])&gt;=8,5,0)</f>
        <v>0</v>
      </c>
      <c r="H32">
        <v>1</v>
      </c>
      <c r="O32">
        <v>1</v>
      </c>
      <c r="Q32">
        <f>SUM(Table7[[#This Row],[18-20.10.2]:[10-12.01.13]])</f>
        <v>5</v>
      </c>
      <c r="V32">
        <v>1</v>
      </c>
      <c r="AC32">
        <v>4</v>
      </c>
      <c r="AD32" s="21">
        <v>12</v>
      </c>
      <c r="AE32" s="21">
        <v>12</v>
      </c>
      <c r="AF32" s="21"/>
      <c r="AG32">
        <f>Table7[[#This Row],[PRISUSTVO]]+Table7[[#This Row],[AKTIVNOST]]+Table7[[#This Row],[KOLOKV. I]]+Table7[[#This Row],[KOLOKV. II]]+Table7[[#This Row],[SEMINAR]]</f>
        <v>29</v>
      </c>
      <c r="AH32">
        <f>Table7[[#This Row],[Σ PREDISP.]]-28</f>
        <v>1</v>
      </c>
      <c r="AI32">
        <v>28</v>
      </c>
      <c r="AJ32">
        <f>Table7[[#This Row],[Σ PREDISP.]]+Table7[[#This Row],[ISPIT]]</f>
        <v>57</v>
      </c>
      <c r="AK32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6</v>
      </c>
    </row>
    <row r="33" spans="1:37" x14ac:dyDescent="0.25">
      <c r="A33" s="3" t="s">
        <v>221</v>
      </c>
      <c r="B33" t="s">
        <v>222</v>
      </c>
      <c r="C33">
        <f>IF(SUM(Table7[[#This Row],[18-20.10.]:[17-19.01.]])&gt;=8,5,0)</f>
        <v>5</v>
      </c>
      <c r="D33">
        <v>1</v>
      </c>
      <c r="E33">
        <v>1</v>
      </c>
      <c r="F33">
        <v>1</v>
      </c>
      <c r="H33">
        <v>1</v>
      </c>
      <c r="I33">
        <v>1</v>
      </c>
      <c r="J33">
        <v>1</v>
      </c>
      <c r="K33">
        <v>1</v>
      </c>
      <c r="M33">
        <v>1</v>
      </c>
      <c r="N33">
        <v>1</v>
      </c>
      <c r="P33">
        <v>1</v>
      </c>
      <c r="Q33">
        <f>SUM(Table7[[#This Row],[18-20.10.2]:[10-12.01.13]])</f>
        <v>7</v>
      </c>
      <c r="S33">
        <v>1</v>
      </c>
      <c r="AA33">
        <v>1</v>
      </c>
      <c r="AB33">
        <v>1</v>
      </c>
      <c r="AC33">
        <v>4</v>
      </c>
      <c r="AD33" s="21">
        <v>8</v>
      </c>
      <c r="AE33" s="21">
        <v>8</v>
      </c>
      <c r="AF33" s="21"/>
      <c r="AG33">
        <f>Table7[[#This Row],[PRISUSTVO]]+Table7[[#This Row],[AKTIVNOST]]+Table7[[#This Row],[KOLOKV. I]]+Table7[[#This Row],[KOLOKV. II]]+Table7[[#This Row],[SEMINAR]]</f>
        <v>28</v>
      </c>
      <c r="AH33">
        <f>Table7[[#This Row],[Σ PREDISP.]]-28</f>
        <v>0</v>
      </c>
      <c r="AI33">
        <v>33</v>
      </c>
      <c r="AJ33">
        <f>Table7[[#This Row],[Σ PREDISP.]]+Table7[[#This Row],[ISPIT]]</f>
        <v>61</v>
      </c>
      <c r="AK33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7</v>
      </c>
    </row>
    <row r="34" spans="1:37" x14ac:dyDescent="0.25">
      <c r="A34" s="3" t="s">
        <v>66</v>
      </c>
      <c r="B34" t="s">
        <v>67</v>
      </c>
      <c r="C34">
        <f>IF(SUM(Table7[[#This Row],[18-20.10.]:[17-19.01.]])&gt;=8,5,0)</f>
        <v>5</v>
      </c>
      <c r="E34">
        <v>1</v>
      </c>
      <c r="F34">
        <v>1</v>
      </c>
      <c r="H34">
        <v>1</v>
      </c>
      <c r="J34">
        <v>1</v>
      </c>
      <c r="M34">
        <v>1</v>
      </c>
      <c r="N34">
        <v>1</v>
      </c>
      <c r="O34">
        <v>1</v>
      </c>
      <c r="P34">
        <v>1</v>
      </c>
      <c r="Q34">
        <f>SUM(Table7[[#This Row],[18-20.10.2]:[10-12.01.13]])</f>
        <v>6</v>
      </c>
      <c r="S34">
        <v>1</v>
      </c>
      <c r="AB34">
        <v>1</v>
      </c>
      <c r="AC34">
        <v>4</v>
      </c>
      <c r="AD34" s="21">
        <v>0</v>
      </c>
      <c r="AE34" s="21">
        <v>0</v>
      </c>
      <c r="AF34" s="21"/>
      <c r="AG34">
        <f>Table7[[#This Row],[PRISUSTVO]]+Table7[[#This Row],[AKTIVNOST]]+Table7[[#This Row],[KOLOKV. I]]+Table7[[#This Row],[KOLOKV. II]]+Table7[[#This Row],[SEMINAR]]</f>
        <v>11</v>
      </c>
      <c r="AH34">
        <f>Table7[[#This Row],[Σ PREDISP.]]-28</f>
        <v>-17</v>
      </c>
      <c r="AJ34">
        <f>Table7[[#This Row],[Σ PREDISP.]]+Table7[[#This Row],[ISPIT]]</f>
        <v>11</v>
      </c>
      <c r="AK34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5</v>
      </c>
    </row>
    <row r="35" spans="1:37" x14ac:dyDescent="0.25">
      <c r="A35" s="3" t="s">
        <v>62</v>
      </c>
      <c r="B35" t="s">
        <v>63</v>
      </c>
      <c r="C35">
        <f>IF(SUM(Table7[[#This Row],[18-20.10.]:[17-19.01.]])&gt;=8,5,0)</f>
        <v>5</v>
      </c>
      <c r="D35">
        <v>1</v>
      </c>
      <c r="E35">
        <v>1</v>
      </c>
      <c r="F35">
        <v>1</v>
      </c>
      <c r="H35">
        <v>1</v>
      </c>
      <c r="I35">
        <v>1</v>
      </c>
      <c r="J35">
        <v>1</v>
      </c>
      <c r="K35">
        <v>1</v>
      </c>
      <c r="M35">
        <v>1</v>
      </c>
      <c r="Q35">
        <f>SUM(Table7[[#This Row],[18-20.10.2]:[10-12.01.13]])</f>
        <v>3</v>
      </c>
      <c r="S35">
        <v>1</v>
      </c>
      <c r="W35">
        <v>1</v>
      </c>
      <c r="Y35">
        <v>1</v>
      </c>
      <c r="AD35" s="21">
        <v>12</v>
      </c>
      <c r="AE35" s="21">
        <v>10.5</v>
      </c>
      <c r="AF35" s="21"/>
      <c r="AG35">
        <f>Table7[[#This Row],[PRISUSTVO]]+Table7[[#This Row],[AKTIVNOST]]+Table7[[#This Row],[KOLOKV. I]]+Table7[[#This Row],[KOLOKV. II]]+Table7[[#This Row],[SEMINAR]]</f>
        <v>30.5</v>
      </c>
      <c r="AH35">
        <f>Table7[[#This Row],[Σ PREDISP.]]-28</f>
        <v>2.5</v>
      </c>
      <c r="AI35">
        <v>35</v>
      </c>
      <c r="AJ35">
        <f>Table7[[#This Row],[Σ PREDISP.]]+Table7[[#This Row],[ISPIT]]</f>
        <v>65.5</v>
      </c>
      <c r="AK35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7</v>
      </c>
    </row>
    <row r="36" spans="1:37" x14ac:dyDescent="0.25">
      <c r="A36" s="3" t="s">
        <v>99</v>
      </c>
      <c r="B36" t="s">
        <v>100</v>
      </c>
      <c r="C36">
        <f>IF(SUM(Table7[[#This Row],[18-20.10.]:[17-19.01.]])&gt;=8,5,0)</f>
        <v>5</v>
      </c>
      <c r="H36">
        <v>1</v>
      </c>
      <c r="I36">
        <v>1</v>
      </c>
      <c r="J36">
        <v>1</v>
      </c>
      <c r="K36">
        <v>1</v>
      </c>
      <c r="L36">
        <v>1</v>
      </c>
      <c r="M36">
        <v>1</v>
      </c>
      <c r="N36">
        <v>1</v>
      </c>
      <c r="O36">
        <v>1</v>
      </c>
      <c r="Q36">
        <f>SUM(Table7[[#This Row],[18-20.10.2]:[10-12.01.13]])</f>
        <v>10</v>
      </c>
      <c r="AA36">
        <v>2</v>
      </c>
      <c r="AB36">
        <v>3</v>
      </c>
      <c r="AC36">
        <v>5</v>
      </c>
      <c r="AD36" s="21">
        <v>12.5</v>
      </c>
      <c r="AE36" s="21">
        <v>10.5</v>
      </c>
      <c r="AF36" s="21">
        <v>10</v>
      </c>
      <c r="AG36">
        <f>Table7[[#This Row],[PRISUSTVO]]+Table7[[#This Row],[AKTIVNOST]]+Table7[[#This Row],[KOLOKV. I]]+Table7[[#This Row],[KOLOKV. II]]+Table7[[#This Row],[SEMINAR]]</f>
        <v>48</v>
      </c>
      <c r="AH36">
        <f>Table7[[#This Row],[Σ PREDISP.]]-28</f>
        <v>20</v>
      </c>
      <c r="AI36">
        <v>36</v>
      </c>
      <c r="AJ36">
        <f>Table7[[#This Row],[Σ PREDISP.]]+Table7[[#This Row],[ISPIT]]</f>
        <v>84</v>
      </c>
      <c r="AK36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9</v>
      </c>
    </row>
    <row r="37" spans="1:37" x14ac:dyDescent="0.25">
      <c r="A37" s="3" t="s">
        <v>229</v>
      </c>
      <c r="B37" t="s">
        <v>230</v>
      </c>
      <c r="C37">
        <f>IF(SUM(Table7[[#This Row],[18-20.10.]:[17-19.01.]])&gt;=8,5,0)</f>
        <v>0</v>
      </c>
      <c r="E37">
        <v>1</v>
      </c>
      <c r="F37">
        <v>1</v>
      </c>
      <c r="H37">
        <v>1</v>
      </c>
      <c r="I37">
        <v>1</v>
      </c>
      <c r="Q37">
        <f>SUM(Table7[[#This Row],[18-20.10.2]:[10-12.01.13]])</f>
        <v>1</v>
      </c>
      <c r="S37">
        <v>1</v>
      </c>
      <c r="AD37" s="21">
        <v>0</v>
      </c>
      <c r="AE37" s="21">
        <v>0</v>
      </c>
      <c r="AF37" s="21"/>
      <c r="AG37">
        <f>Table7[[#This Row],[PRISUSTVO]]+Table7[[#This Row],[AKTIVNOST]]+Table7[[#This Row],[KOLOKV. I]]+Table7[[#This Row],[KOLOKV. II]]+Table7[[#This Row],[SEMINAR]]</f>
        <v>1</v>
      </c>
      <c r="AH37">
        <f>Table7[[#This Row],[Σ PREDISP.]]-28</f>
        <v>-27</v>
      </c>
      <c r="AJ37">
        <f>Table7[[#This Row],[Σ PREDISP.]]+Table7[[#This Row],[ISPIT]]</f>
        <v>1</v>
      </c>
      <c r="AK37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5</v>
      </c>
    </row>
    <row r="38" spans="1:37" x14ac:dyDescent="0.25">
      <c r="A38" s="3" t="s">
        <v>253</v>
      </c>
      <c r="B38" t="s">
        <v>254</v>
      </c>
      <c r="C38">
        <f>IF(SUM(Table7[[#This Row],[18-20.10.]:[17-19.01.]])&gt;=8,5,0)</f>
        <v>5</v>
      </c>
      <c r="D38">
        <v>1</v>
      </c>
      <c r="E38">
        <v>1</v>
      </c>
      <c r="F38">
        <v>1</v>
      </c>
      <c r="H38">
        <v>1</v>
      </c>
      <c r="I38">
        <v>1</v>
      </c>
      <c r="J38">
        <v>1</v>
      </c>
      <c r="M38">
        <v>1</v>
      </c>
      <c r="N38">
        <v>1</v>
      </c>
      <c r="Q38">
        <f>SUM(Table7[[#This Row],[18-20.10.2]:[10-12.01.13]])</f>
        <v>7</v>
      </c>
      <c r="S38">
        <v>1</v>
      </c>
      <c r="W38">
        <v>1</v>
      </c>
      <c r="X38">
        <v>1</v>
      </c>
      <c r="AC38">
        <v>4</v>
      </c>
      <c r="AD38" s="21">
        <v>14</v>
      </c>
      <c r="AE38" s="21">
        <v>14.5</v>
      </c>
      <c r="AF38" s="21">
        <v>10</v>
      </c>
      <c r="AG38">
        <f>Table7[[#This Row],[PRISUSTVO]]+Table7[[#This Row],[AKTIVNOST]]+Table7[[#This Row],[KOLOKV. I]]+Table7[[#This Row],[KOLOKV. II]]+Table7[[#This Row],[SEMINAR]]</f>
        <v>50.5</v>
      </c>
      <c r="AH38">
        <f>Table7[[#This Row],[Σ PREDISP.]]-28</f>
        <v>22.5</v>
      </c>
      <c r="AI38">
        <v>45</v>
      </c>
      <c r="AJ38">
        <f>Table7[[#This Row],[Σ PREDISP.]]+Table7[[#This Row],[ISPIT]]</f>
        <v>95.5</v>
      </c>
      <c r="AK38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10</v>
      </c>
    </row>
    <row r="39" spans="1:37" x14ac:dyDescent="0.25">
      <c r="A39" s="3" t="s">
        <v>418</v>
      </c>
      <c r="B39" t="s">
        <v>417</v>
      </c>
      <c r="C39" s="1">
        <f>IF(SUM(Table7[[#This Row],[18-20.10.]:[17-19.01.]])&gt;=8,5,0)</f>
        <v>0</v>
      </c>
      <c r="E39">
        <v>1</v>
      </c>
      <c r="H39">
        <v>1</v>
      </c>
      <c r="Q39" s="1">
        <f>SUM(Table7[[#This Row],[18-20.10.2]:[10-12.01.13]])</f>
        <v>1</v>
      </c>
      <c r="S39">
        <v>1</v>
      </c>
      <c r="AD39" s="21">
        <v>0</v>
      </c>
      <c r="AE39" s="21"/>
      <c r="AF39" s="21"/>
      <c r="AG39" s="1">
        <f>Table7[[#This Row],[PRISUSTVO]]+Table7[[#This Row],[AKTIVNOST]]+Table7[[#This Row],[KOLOKV. I]]+Table7[[#This Row],[KOLOKV. II]]+Table7[[#This Row],[SEMINAR]]</f>
        <v>1</v>
      </c>
      <c r="AH39">
        <f>Table7[[#This Row],[Σ PREDISP.]]-28</f>
        <v>-27</v>
      </c>
      <c r="AJ39" s="1">
        <f>Table7[[#This Row],[Σ PREDISP.]]+Table7[[#This Row],[ISPIT]]</f>
        <v>1</v>
      </c>
      <c r="AK39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5</v>
      </c>
    </row>
    <row r="40" spans="1:37" x14ac:dyDescent="0.25">
      <c r="A40" s="3" t="s">
        <v>570</v>
      </c>
      <c r="B40" t="s">
        <v>571</v>
      </c>
      <c r="C40" s="1">
        <f>IF(SUM(Table7[[#This Row],[18-20.10.]:[17-19.01.]])&gt;=8,5,0)</f>
        <v>0</v>
      </c>
      <c r="Q40" s="1">
        <f>SUM(Table7[[#This Row],[18-20.10.2]:[10-12.01.13]])</f>
        <v>0</v>
      </c>
      <c r="AD40">
        <v>0</v>
      </c>
      <c r="AG40" s="1">
        <f>Table7[[#This Row],[PRISUSTVO]]+Table7[[#This Row],[AKTIVNOST]]+Table7[[#This Row],[KOLOKV. I]]+Table7[[#This Row],[KOLOKV. II]]+Table7[[#This Row],[SEMINAR]]</f>
        <v>0</v>
      </c>
      <c r="AH40" s="1">
        <f>Table7[[#This Row],[Σ PREDISP.]]-28</f>
        <v>-28</v>
      </c>
      <c r="AJ40" s="1">
        <f>Table7[[#This Row],[Σ PREDISP.]]+Table7[[#This Row],[ISPIT]]</f>
        <v>0</v>
      </c>
      <c r="AK40" s="1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5</v>
      </c>
    </row>
    <row r="41" spans="1:37" x14ac:dyDescent="0.25">
      <c r="A41" s="3" t="s">
        <v>235</v>
      </c>
      <c r="B41" t="s">
        <v>236</v>
      </c>
      <c r="C41">
        <f>IF(SUM(Table7[[#This Row],[18-20.10.]:[17-19.01.]])&gt;=8,5,0)</f>
        <v>0</v>
      </c>
      <c r="D41">
        <v>1</v>
      </c>
      <c r="E41">
        <v>1</v>
      </c>
      <c r="F41">
        <v>1</v>
      </c>
      <c r="I41">
        <v>1</v>
      </c>
      <c r="J41">
        <v>1</v>
      </c>
      <c r="K41">
        <v>1</v>
      </c>
      <c r="Q41">
        <f>SUM(Table7[[#This Row],[18-20.10.2]:[10-12.01.13]])</f>
        <v>5</v>
      </c>
      <c r="S41">
        <v>1</v>
      </c>
      <c r="W41">
        <v>4</v>
      </c>
      <c r="AD41" s="21">
        <v>0</v>
      </c>
      <c r="AE41" s="21"/>
      <c r="AF41" s="21"/>
      <c r="AG41">
        <f>Table7[[#This Row],[PRISUSTVO]]+Table7[[#This Row],[AKTIVNOST]]+Table7[[#This Row],[KOLOKV. I]]+Table7[[#This Row],[KOLOKV. II]]+Table7[[#This Row],[SEMINAR]]</f>
        <v>5</v>
      </c>
      <c r="AH41">
        <f>Table7[[#This Row],[Σ PREDISP.]]-28</f>
        <v>-23</v>
      </c>
      <c r="AJ41">
        <f>Table7[[#This Row],[Σ PREDISP.]]+Table7[[#This Row],[ISPIT]]</f>
        <v>5</v>
      </c>
      <c r="AK41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5</v>
      </c>
    </row>
    <row r="42" spans="1:37" x14ac:dyDescent="0.25">
      <c r="A42" s="3" t="s">
        <v>566</v>
      </c>
      <c r="B42" t="s">
        <v>567</v>
      </c>
      <c r="C42" s="1">
        <f>IF(SUM(Table7[[#This Row],[18-20.10.]:[17-19.01.]])&gt;=8,5,0)</f>
        <v>0</v>
      </c>
      <c r="Q42" s="1">
        <f>SUM(Table7[[#This Row],[18-20.10.2]:[10-12.01.13]])</f>
        <v>0</v>
      </c>
      <c r="AD42">
        <v>0</v>
      </c>
      <c r="AE42">
        <v>0</v>
      </c>
      <c r="AG42" s="1">
        <f>Table7[[#This Row],[PRISUSTVO]]+Table7[[#This Row],[AKTIVNOST]]+Table7[[#This Row],[KOLOKV. I]]+Table7[[#This Row],[KOLOKV. II]]+Table7[[#This Row],[SEMINAR]]</f>
        <v>0</v>
      </c>
      <c r="AH42" s="1">
        <f>Table7[[#This Row],[Σ PREDISP.]]-28</f>
        <v>-28</v>
      </c>
      <c r="AJ42" s="1">
        <f>Table7[[#This Row],[Σ PREDISP.]]+Table7[[#This Row],[ISPIT]]</f>
        <v>0</v>
      </c>
      <c r="AK42" s="1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5</v>
      </c>
    </row>
    <row r="43" spans="1:37" x14ac:dyDescent="0.25">
      <c r="A43" s="3" t="s">
        <v>58</v>
      </c>
      <c r="B43" t="s">
        <v>59</v>
      </c>
      <c r="C43">
        <f>IF(SUM(Table7[[#This Row],[18-20.10.]:[17-19.01.]])&gt;=8,5,0)</f>
        <v>5</v>
      </c>
      <c r="E43">
        <v>1</v>
      </c>
      <c r="F43">
        <v>1</v>
      </c>
      <c r="H43">
        <v>1</v>
      </c>
      <c r="I43">
        <v>1</v>
      </c>
      <c r="J43">
        <v>1</v>
      </c>
      <c r="N43">
        <v>1</v>
      </c>
      <c r="O43">
        <v>1</v>
      </c>
      <c r="P43">
        <v>1</v>
      </c>
      <c r="Q43">
        <f>SUM(Table7[[#This Row],[18-20.10.2]:[10-12.01.13]])</f>
        <v>6</v>
      </c>
      <c r="S43">
        <v>1</v>
      </c>
      <c r="W43">
        <v>1</v>
      </c>
      <c r="AC43">
        <v>4</v>
      </c>
      <c r="AD43" s="21">
        <v>11</v>
      </c>
      <c r="AE43" s="21">
        <v>10</v>
      </c>
      <c r="AF43" s="21"/>
      <c r="AG43">
        <f>Table7[[#This Row],[PRISUSTVO]]+Table7[[#This Row],[AKTIVNOST]]+Table7[[#This Row],[KOLOKV. I]]+Table7[[#This Row],[KOLOKV. II]]+Table7[[#This Row],[SEMINAR]]</f>
        <v>32</v>
      </c>
      <c r="AH43">
        <f>Table7[[#This Row],[Σ PREDISP.]]-28</f>
        <v>4</v>
      </c>
      <c r="AI43">
        <v>0</v>
      </c>
      <c r="AJ43">
        <f>Table7[[#This Row],[Σ PREDISP.]]+Table7[[#This Row],[ISPIT]]</f>
        <v>32</v>
      </c>
      <c r="AK43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5</v>
      </c>
    </row>
    <row r="44" spans="1:37" x14ac:dyDescent="0.25">
      <c r="A44" s="3" t="s">
        <v>256</v>
      </c>
      <c r="B44" t="s">
        <v>257</v>
      </c>
      <c r="C44">
        <f>IF(SUM(Table7[[#This Row],[18-20.10.]:[17-19.01.]])&gt;=8,5,0)</f>
        <v>5</v>
      </c>
      <c r="D44">
        <v>1</v>
      </c>
      <c r="E44">
        <v>1</v>
      </c>
      <c r="F44">
        <v>1</v>
      </c>
      <c r="H44">
        <v>1</v>
      </c>
      <c r="I44">
        <v>1</v>
      </c>
      <c r="J44">
        <v>1</v>
      </c>
      <c r="M44">
        <v>1</v>
      </c>
      <c r="N44">
        <v>1</v>
      </c>
      <c r="P44">
        <v>1</v>
      </c>
      <c r="Q44">
        <f>SUM(Table7[[#This Row],[18-20.10.2]:[10-12.01.13]])</f>
        <v>2</v>
      </c>
      <c r="S44">
        <v>1</v>
      </c>
      <c r="X44">
        <v>1</v>
      </c>
      <c r="AD44" s="21">
        <v>12</v>
      </c>
      <c r="AE44" s="21">
        <v>10</v>
      </c>
      <c r="AF44" s="21"/>
      <c r="AG44">
        <f>Table7[[#This Row],[PRISUSTVO]]+Table7[[#This Row],[AKTIVNOST]]+Table7[[#This Row],[KOLOKV. I]]+Table7[[#This Row],[KOLOKV. II]]+Table7[[#This Row],[SEMINAR]]</f>
        <v>29</v>
      </c>
      <c r="AH44">
        <f>Table7[[#This Row],[Σ PREDISP.]]-28</f>
        <v>1</v>
      </c>
      <c r="AI44">
        <v>32</v>
      </c>
      <c r="AJ44">
        <f>Table7[[#This Row],[Σ PREDISP.]]+Table7[[#This Row],[ISPIT]]</f>
        <v>61</v>
      </c>
      <c r="AK44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7</v>
      </c>
    </row>
    <row r="45" spans="1:37" x14ac:dyDescent="0.25">
      <c r="A45" s="3" t="s">
        <v>472</v>
      </c>
      <c r="B45" t="s">
        <v>473</v>
      </c>
      <c r="C45" s="1">
        <f>IF(SUM(Table7[[#This Row],[18-20.10.]:[17-19.01.]])&gt;=8,5,0)</f>
        <v>0</v>
      </c>
      <c r="H45">
        <v>1</v>
      </c>
      <c r="J45">
        <v>1</v>
      </c>
      <c r="P45">
        <v>1</v>
      </c>
      <c r="Q45" s="1">
        <f>SUM(Table7[[#This Row],[18-20.10.2]:[10-12.01.13]])</f>
        <v>0</v>
      </c>
      <c r="AD45" s="21"/>
      <c r="AE45" s="21">
        <v>0</v>
      </c>
      <c r="AF45" s="21"/>
      <c r="AG45" s="1">
        <f>Table7[[#This Row],[PRISUSTVO]]+Table7[[#This Row],[AKTIVNOST]]+Table7[[#This Row],[KOLOKV. I]]+Table7[[#This Row],[KOLOKV. II]]+Table7[[#This Row],[SEMINAR]]</f>
        <v>0</v>
      </c>
      <c r="AH45" s="1">
        <f>Table7[[#This Row],[Σ PREDISP.]]-28</f>
        <v>-28</v>
      </c>
      <c r="AJ45" s="1">
        <f>Table7[[#This Row],[Σ PREDISP.]]+Table7[[#This Row],[ISPIT]]</f>
        <v>0</v>
      </c>
      <c r="AK45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5</v>
      </c>
    </row>
    <row r="46" spans="1:37" x14ac:dyDescent="0.25">
      <c r="A46" s="3" t="s">
        <v>225</v>
      </c>
      <c r="B46" t="s">
        <v>226</v>
      </c>
      <c r="C46">
        <f>IF(SUM(Table7[[#This Row],[18-20.10.]:[17-19.01.]])&gt;=8,5,0)</f>
        <v>5</v>
      </c>
      <c r="D46">
        <v>1</v>
      </c>
      <c r="E46">
        <v>1</v>
      </c>
      <c r="F46">
        <v>1</v>
      </c>
      <c r="H46">
        <v>1</v>
      </c>
      <c r="I46">
        <v>1</v>
      </c>
      <c r="J46">
        <v>1</v>
      </c>
      <c r="K46">
        <v>1</v>
      </c>
      <c r="M46">
        <v>1</v>
      </c>
      <c r="N46">
        <v>1</v>
      </c>
      <c r="O46">
        <v>1</v>
      </c>
      <c r="Q46">
        <f>SUM(Table7[[#This Row],[18-20.10.2]:[10-12.01.13]])</f>
        <v>10</v>
      </c>
      <c r="R46">
        <v>1</v>
      </c>
      <c r="S46">
        <v>1</v>
      </c>
      <c r="W46">
        <v>5</v>
      </c>
      <c r="X46">
        <v>1</v>
      </c>
      <c r="AB46">
        <v>1</v>
      </c>
      <c r="AC46">
        <v>1</v>
      </c>
      <c r="AD46" s="21">
        <v>15</v>
      </c>
      <c r="AE46" s="21">
        <v>12</v>
      </c>
      <c r="AF46" s="21">
        <v>10</v>
      </c>
      <c r="AG46">
        <f>Table7[[#This Row],[PRISUSTVO]]+Table7[[#This Row],[AKTIVNOST]]+Table7[[#This Row],[KOLOKV. I]]+Table7[[#This Row],[KOLOKV. II]]+Table7[[#This Row],[SEMINAR]]</f>
        <v>52</v>
      </c>
      <c r="AH46">
        <f>Table7[[#This Row],[Σ PREDISP.]]-28</f>
        <v>24</v>
      </c>
      <c r="AI46">
        <v>43</v>
      </c>
      <c r="AJ46">
        <f>Table7[[#This Row],[Σ PREDISP.]]+Table7[[#This Row],[ISPIT]]</f>
        <v>95</v>
      </c>
      <c r="AK46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10</v>
      </c>
    </row>
    <row r="47" spans="1:37" x14ac:dyDescent="0.25">
      <c r="A47" s="3" t="s">
        <v>26</v>
      </c>
      <c r="B47" t="s">
        <v>27</v>
      </c>
      <c r="C47">
        <f>IF(SUM(Table7[[#This Row],[18-20.10.]:[17-19.01.]])&gt;=8,5,0)</f>
        <v>5</v>
      </c>
      <c r="D47">
        <v>1</v>
      </c>
      <c r="F47">
        <v>1</v>
      </c>
      <c r="G47">
        <v>1</v>
      </c>
      <c r="H47">
        <v>1</v>
      </c>
      <c r="I47">
        <v>1</v>
      </c>
      <c r="K47">
        <v>1</v>
      </c>
      <c r="L47">
        <v>1</v>
      </c>
      <c r="N47">
        <v>1</v>
      </c>
      <c r="Q47">
        <f>SUM(Table7[[#This Row],[18-20.10.2]:[10-12.01.13]])</f>
        <v>10</v>
      </c>
      <c r="R47">
        <v>1</v>
      </c>
      <c r="T47">
        <v>5</v>
      </c>
      <c r="U47">
        <v>2</v>
      </c>
      <c r="V47">
        <v>1</v>
      </c>
      <c r="W47">
        <v>1</v>
      </c>
      <c r="AD47" s="21">
        <v>15</v>
      </c>
      <c r="AE47" s="21">
        <v>12</v>
      </c>
      <c r="AF47" s="21">
        <v>10</v>
      </c>
      <c r="AG47">
        <f>Table7[[#This Row],[PRISUSTVO]]+Table7[[#This Row],[AKTIVNOST]]+Table7[[#This Row],[KOLOKV. I]]+Table7[[#This Row],[KOLOKV. II]]+Table7[[#This Row],[SEMINAR]]</f>
        <v>52</v>
      </c>
      <c r="AH47">
        <f>Table7[[#This Row],[Σ PREDISP.]]-28</f>
        <v>24</v>
      </c>
      <c r="AI47">
        <v>32</v>
      </c>
      <c r="AJ47">
        <f>Table7[[#This Row],[Σ PREDISP.]]+Table7[[#This Row],[ISPIT]]</f>
        <v>84</v>
      </c>
      <c r="AK47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9</v>
      </c>
    </row>
    <row r="48" spans="1:37" x14ac:dyDescent="0.25">
      <c r="A48" s="3" t="s">
        <v>492</v>
      </c>
      <c r="B48" t="s">
        <v>493</v>
      </c>
      <c r="C48" s="1">
        <f>IF(SUM(Table7[[#This Row],[18-20.10.]:[17-19.01.]])&gt;=8,5,0)</f>
        <v>0</v>
      </c>
      <c r="Q48" s="1">
        <f>SUM(Table7[[#This Row],[18-20.10.2]:[10-12.01.13]])</f>
        <v>0</v>
      </c>
      <c r="AD48" s="21">
        <v>0</v>
      </c>
      <c r="AE48" s="21">
        <v>8</v>
      </c>
      <c r="AF48" s="21"/>
      <c r="AG48" s="1">
        <f>Table7[[#This Row],[PRISUSTVO]]+Table7[[#This Row],[AKTIVNOST]]+Table7[[#This Row],[KOLOKV. I]]+Table7[[#This Row],[KOLOKV. II]]+Table7[[#This Row],[SEMINAR]]</f>
        <v>8</v>
      </c>
      <c r="AH48" s="1">
        <f>Table7[[#This Row],[Σ PREDISP.]]-28</f>
        <v>-20</v>
      </c>
      <c r="AJ48" s="1">
        <f>Table7[[#This Row],[Σ PREDISP.]]+Table7[[#This Row],[ISPIT]]</f>
        <v>8</v>
      </c>
      <c r="AK48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5</v>
      </c>
    </row>
    <row r="49" spans="1:37" x14ac:dyDescent="0.25">
      <c r="A49" s="3" t="s">
        <v>95</v>
      </c>
      <c r="B49" t="s">
        <v>96</v>
      </c>
      <c r="C49">
        <f>IF(SUM(Table7[[#This Row],[18-20.10.]:[17-19.01.]])&gt;=8,5,0)</f>
        <v>0</v>
      </c>
      <c r="Q49">
        <f>SUM(Table7[[#This Row],[18-20.10.2]:[10-12.01.13]])</f>
        <v>5</v>
      </c>
      <c r="AB49">
        <v>4</v>
      </c>
      <c r="AC49">
        <v>1</v>
      </c>
      <c r="AD49" s="21">
        <v>8</v>
      </c>
      <c r="AE49" s="21">
        <v>8.5</v>
      </c>
      <c r="AF49" s="21">
        <v>10</v>
      </c>
      <c r="AG49">
        <f>Table7[[#This Row],[PRISUSTVO]]+Table7[[#This Row],[AKTIVNOST]]+Table7[[#This Row],[KOLOKV. I]]+Table7[[#This Row],[KOLOKV. II]]+Table7[[#This Row],[SEMINAR]]</f>
        <v>31.5</v>
      </c>
      <c r="AH49">
        <f>Table7[[#This Row],[Σ PREDISP.]]-28</f>
        <v>3.5</v>
      </c>
      <c r="AI49">
        <v>36</v>
      </c>
      <c r="AJ49">
        <f>Table7[[#This Row],[Σ PREDISP.]]+Table7[[#This Row],[ISPIT]]</f>
        <v>67.5</v>
      </c>
      <c r="AK49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7</v>
      </c>
    </row>
    <row r="50" spans="1:37" x14ac:dyDescent="0.25">
      <c r="A50" s="3" t="s">
        <v>430</v>
      </c>
      <c r="B50" t="s">
        <v>431</v>
      </c>
      <c r="C50" s="1">
        <f>IF(SUM(Table7[[#This Row],[18-20.10.]:[17-19.01.]])&gt;=8,5,0)</f>
        <v>5</v>
      </c>
      <c r="E50">
        <v>1</v>
      </c>
      <c r="F50">
        <v>1</v>
      </c>
      <c r="H50">
        <v>1</v>
      </c>
      <c r="I50">
        <v>1</v>
      </c>
      <c r="J50">
        <v>1</v>
      </c>
      <c r="M50">
        <v>1</v>
      </c>
      <c r="N50">
        <v>1</v>
      </c>
      <c r="P50">
        <v>1</v>
      </c>
      <c r="Q50" s="1">
        <f>SUM(Table7[[#This Row],[18-20.10.2]:[10-12.01.13]])</f>
        <v>5</v>
      </c>
      <c r="S50">
        <v>1</v>
      </c>
      <c r="AC50">
        <v>4</v>
      </c>
      <c r="AD50" s="21"/>
      <c r="AE50" s="21"/>
      <c r="AF50" s="21"/>
      <c r="AG50" s="1">
        <f>Table7[[#This Row],[PRISUSTVO]]+Table7[[#This Row],[AKTIVNOST]]+Table7[[#This Row],[KOLOKV. I]]+Table7[[#This Row],[KOLOKV. II]]+Table7[[#This Row],[SEMINAR]]</f>
        <v>10</v>
      </c>
      <c r="AH50">
        <f>Table7[[#This Row],[Σ PREDISP.]]-28</f>
        <v>-18</v>
      </c>
      <c r="AJ50" s="1">
        <f>Table7[[#This Row],[Σ PREDISP.]]+Table7[[#This Row],[ISPIT]]</f>
        <v>10</v>
      </c>
      <c r="AK50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5</v>
      </c>
    </row>
    <row r="51" spans="1:37" x14ac:dyDescent="0.25">
      <c r="A51" s="3" t="s">
        <v>239</v>
      </c>
      <c r="B51" t="s">
        <v>240</v>
      </c>
      <c r="C51">
        <f>IF(SUM(Table7[[#This Row],[18-20.10.]:[17-19.01.]])&gt;=8,5,0)</f>
        <v>5</v>
      </c>
      <c r="D51">
        <v>1</v>
      </c>
      <c r="F51">
        <v>1</v>
      </c>
      <c r="I51">
        <v>1</v>
      </c>
      <c r="K51">
        <v>1</v>
      </c>
      <c r="M51">
        <v>1</v>
      </c>
      <c r="N51">
        <v>1</v>
      </c>
      <c r="O51">
        <v>1</v>
      </c>
      <c r="P51">
        <v>1</v>
      </c>
      <c r="Q51">
        <f>SUM(Table7[[#This Row],[18-20.10.2]:[10-12.01.13]])</f>
        <v>4.5</v>
      </c>
      <c r="W51">
        <v>4</v>
      </c>
      <c r="Y51">
        <v>0.5</v>
      </c>
      <c r="AD51" s="21">
        <v>13</v>
      </c>
      <c r="AE51" s="21">
        <v>14</v>
      </c>
      <c r="AF51" s="21"/>
      <c r="AG51">
        <f>Table7[[#This Row],[PRISUSTVO]]+Table7[[#This Row],[AKTIVNOST]]+Table7[[#This Row],[KOLOKV. I]]+Table7[[#This Row],[KOLOKV. II]]+Table7[[#This Row],[SEMINAR]]</f>
        <v>36.5</v>
      </c>
      <c r="AH51">
        <f>Table7[[#This Row],[Σ PREDISP.]]-28</f>
        <v>8.5</v>
      </c>
      <c r="AI51">
        <v>34</v>
      </c>
      <c r="AJ51">
        <f>Table7[[#This Row],[Σ PREDISP.]]+Table7[[#This Row],[ISPIT]]</f>
        <v>70.5</v>
      </c>
      <c r="AK51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8</v>
      </c>
    </row>
    <row r="52" spans="1:37" x14ac:dyDescent="0.25">
      <c r="A52" s="3" t="s">
        <v>468</v>
      </c>
      <c r="B52" t="s">
        <v>469</v>
      </c>
      <c r="C52" s="1">
        <f>IF(SUM(Table7[[#This Row],[18-20.10.]:[17-19.01.]])&gt;=8,5,0)</f>
        <v>0</v>
      </c>
      <c r="H52">
        <v>1</v>
      </c>
      <c r="Q52" s="1">
        <f>SUM(Table7[[#This Row],[18-20.10.2]:[10-12.01.13]])</f>
        <v>0</v>
      </c>
      <c r="AD52" s="21"/>
      <c r="AE52" s="21"/>
      <c r="AF52" s="21"/>
      <c r="AG52" s="1">
        <f>Table7[[#This Row],[PRISUSTVO]]+Table7[[#This Row],[AKTIVNOST]]+Table7[[#This Row],[KOLOKV. I]]+Table7[[#This Row],[KOLOKV. II]]+Table7[[#This Row],[SEMINAR]]</f>
        <v>0</v>
      </c>
      <c r="AH52" s="1">
        <f>Table7[[#This Row],[Σ PREDISP.]]-28</f>
        <v>-28</v>
      </c>
      <c r="AJ52" s="1">
        <f>Table7[[#This Row],[Σ PREDISP.]]+Table7[[#This Row],[ISPIT]]</f>
        <v>0</v>
      </c>
      <c r="AK52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5</v>
      </c>
    </row>
    <row r="53" spans="1:37" x14ac:dyDescent="0.25">
      <c r="A53" s="3" t="s">
        <v>421</v>
      </c>
      <c r="B53" t="s">
        <v>456</v>
      </c>
      <c r="C53" s="1">
        <f>IF(SUM(Table7[[#This Row],[18-20.10.]:[17-19.01.]])&gt;=8,5,0)</f>
        <v>0</v>
      </c>
      <c r="E53">
        <v>1</v>
      </c>
      <c r="F53">
        <v>1</v>
      </c>
      <c r="H53">
        <v>1</v>
      </c>
      <c r="I53">
        <v>1</v>
      </c>
      <c r="J53">
        <v>1</v>
      </c>
      <c r="Q53" s="1">
        <f>SUM(Table7[[#This Row],[18-20.10.2]:[10-12.01.13]])</f>
        <v>1</v>
      </c>
      <c r="S53">
        <v>1</v>
      </c>
      <c r="AD53" s="21">
        <v>0</v>
      </c>
      <c r="AE53" s="21"/>
      <c r="AF53" s="21"/>
      <c r="AG53" s="1">
        <f>Table7[[#This Row],[PRISUSTVO]]+Table7[[#This Row],[AKTIVNOST]]+Table7[[#This Row],[KOLOKV. I]]+Table7[[#This Row],[KOLOKV. II]]+Table7[[#This Row],[SEMINAR]]</f>
        <v>1</v>
      </c>
      <c r="AH53">
        <f>Table7[[#This Row],[Σ PREDISP.]]-28</f>
        <v>-27</v>
      </c>
      <c r="AJ53" s="1">
        <f>Table7[[#This Row],[Σ PREDISP.]]+Table7[[#This Row],[ISPIT]]</f>
        <v>1</v>
      </c>
      <c r="AK53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5</v>
      </c>
    </row>
    <row r="54" spans="1:37" x14ac:dyDescent="0.25">
      <c r="A54" s="3" t="s">
        <v>68</v>
      </c>
      <c r="B54" t="s">
        <v>69</v>
      </c>
      <c r="C54">
        <f>IF(SUM(Table7[[#This Row],[18-20.10.]:[17-19.01.]])&gt;=8,5,0)</f>
        <v>5</v>
      </c>
      <c r="D54">
        <v>1</v>
      </c>
      <c r="E54">
        <v>1</v>
      </c>
      <c r="F54">
        <v>1</v>
      </c>
      <c r="H54">
        <v>1</v>
      </c>
      <c r="I54">
        <v>1</v>
      </c>
      <c r="J54">
        <v>1</v>
      </c>
      <c r="K54">
        <v>1</v>
      </c>
      <c r="O54">
        <v>1</v>
      </c>
      <c r="Q54">
        <f>SUM(Table7[[#This Row],[18-20.10.2]:[10-12.01.13]])</f>
        <v>10</v>
      </c>
      <c r="S54">
        <v>1</v>
      </c>
      <c r="T54">
        <v>1.5</v>
      </c>
      <c r="V54">
        <v>0.5</v>
      </c>
      <c r="W54">
        <v>5</v>
      </c>
      <c r="X54">
        <v>1</v>
      </c>
      <c r="AC54">
        <v>1</v>
      </c>
      <c r="AD54" s="21">
        <v>12.5</v>
      </c>
      <c r="AE54" s="21">
        <v>13</v>
      </c>
      <c r="AF54" s="21">
        <v>10</v>
      </c>
      <c r="AG54">
        <f>Table7[[#This Row],[PRISUSTVO]]+Table7[[#This Row],[AKTIVNOST]]+Table7[[#This Row],[KOLOKV. I]]+Table7[[#This Row],[KOLOKV. II]]+Table7[[#This Row],[SEMINAR]]</f>
        <v>50.5</v>
      </c>
      <c r="AH54">
        <f>Table7[[#This Row],[Σ PREDISP.]]-28</f>
        <v>22.5</v>
      </c>
      <c r="AI54">
        <v>40</v>
      </c>
      <c r="AJ54">
        <f>Table7[[#This Row],[Σ PREDISP.]]+Table7[[#This Row],[ISPIT]]</f>
        <v>90.5</v>
      </c>
      <c r="AK54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10</v>
      </c>
    </row>
    <row r="55" spans="1:37" x14ac:dyDescent="0.25">
      <c r="A55" s="3" t="s">
        <v>273</v>
      </c>
      <c r="B55" t="s">
        <v>485</v>
      </c>
      <c r="C55">
        <f>IF(SUM(Table7[[#This Row],[18-20.10.]:[17-19.01.]])&gt;=8,5,0)</f>
        <v>0</v>
      </c>
      <c r="E55">
        <v>1</v>
      </c>
      <c r="I55">
        <v>1</v>
      </c>
      <c r="J55">
        <v>1</v>
      </c>
      <c r="N55">
        <v>1</v>
      </c>
      <c r="Q55">
        <f>SUM(Table7[[#This Row],[18-20.10.2]:[10-12.01.13]])</f>
        <v>7</v>
      </c>
      <c r="S55">
        <v>1</v>
      </c>
      <c r="W55">
        <v>1</v>
      </c>
      <c r="X55">
        <v>1</v>
      </c>
      <c r="AC55">
        <v>4</v>
      </c>
      <c r="AD55" s="21">
        <v>15</v>
      </c>
      <c r="AE55" s="21">
        <v>10.5</v>
      </c>
      <c r="AF55" s="21">
        <v>10</v>
      </c>
      <c r="AG55">
        <f>Table7[[#This Row],[PRISUSTVO]]+Table7[[#This Row],[AKTIVNOST]]+Table7[[#This Row],[KOLOKV. I]]+Table7[[#This Row],[KOLOKV. II]]+Table7[[#This Row],[SEMINAR]]</f>
        <v>42.5</v>
      </c>
      <c r="AH55">
        <f>Table7[[#This Row],[Σ PREDISP.]]-28</f>
        <v>14.5</v>
      </c>
      <c r="AI55">
        <v>40</v>
      </c>
      <c r="AJ55">
        <f>Table7[[#This Row],[Σ PREDISP.]]+Table7[[#This Row],[ISPIT]]</f>
        <v>82.5</v>
      </c>
      <c r="AK55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9</v>
      </c>
    </row>
    <row r="56" spans="1:37" x14ac:dyDescent="0.25">
      <c r="A56" s="3" t="s">
        <v>23</v>
      </c>
      <c r="B56" t="s">
        <v>24</v>
      </c>
      <c r="C56">
        <f>IF(SUM(Table7[[#This Row],[18-20.10.]:[17-19.01.]])&gt;=8,5,0)</f>
        <v>0</v>
      </c>
      <c r="Q56">
        <f>SUM(Table7[[#This Row],[18-20.10.2]:[10-12.01.13]])</f>
        <v>0</v>
      </c>
      <c r="AD56" s="21">
        <v>0</v>
      </c>
      <c r="AE56" s="21">
        <v>0</v>
      </c>
      <c r="AF56" s="21"/>
      <c r="AG56">
        <f>Table7[[#This Row],[PRISUSTVO]]+Table7[[#This Row],[AKTIVNOST]]+Table7[[#This Row],[KOLOKV. I]]+Table7[[#This Row],[KOLOKV. II]]+Table7[[#This Row],[SEMINAR]]</f>
        <v>0</v>
      </c>
      <c r="AH56">
        <f>Table7[[#This Row],[Σ PREDISP.]]-28</f>
        <v>-28</v>
      </c>
      <c r="AJ56">
        <f>Table7[[#This Row],[Σ PREDISP.]]+Table7[[#This Row],[ISPIT]]</f>
        <v>0</v>
      </c>
      <c r="AK56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5</v>
      </c>
    </row>
    <row r="57" spans="1:37" x14ac:dyDescent="0.25">
      <c r="A57" s="3" t="s">
        <v>496</v>
      </c>
      <c r="B57" t="s">
        <v>497</v>
      </c>
      <c r="C57" s="1">
        <f>IF(SUM(Table7[[#This Row],[18-20.10.]:[17-19.01.]])&gt;=8,5,0)</f>
        <v>5</v>
      </c>
      <c r="D57">
        <v>1</v>
      </c>
      <c r="E57">
        <v>1</v>
      </c>
      <c r="F57">
        <v>1</v>
      </c>
      <c r="G57">
        <v>1</v>
      </c>
      <c r="H57">
        <v>1</v>
      </c>
      <c r="I57">
        <v>1</v>
      </c>
      <c r="J57">
        <v>1</v>
      </c>
      <c r="K57">
        <v>1</v>
      </c>
      <c r="Q57" s="1">
        <f>SUM(Table7[[#This Row],[18-20.10.2]:[10-12.01.13]])</f>
        <v>2</v>
      </c>
      <c r="R57">
        <v>2</v>
      </c>
      <c r="AD57" s="21">
        <v>8</v>
      </c>
      <c r="AE57" s="21">
        <v>8</v>
      </c>
      <c r="AF57" s="21">
        <v>10</v>
      </c>
      <c r="AG57" s="1">
        <f>Table7[[#This Row],[PRISUSTVO]]+Table7[[#This Row],[AKTIVNOST]]+Table7[[#This Row],[KOLOKV. I]]+Table7[[#This Row],[KOLOKV. II]]+Table7[[#This Row],[SEMINAR]]</f>
        <v>33</v>
      </c>
      <c r="AH57" s="1">
        <f>Table7[[#This Row],[Σ PREDISP.]]-28</f>
        <v>5</v>
      </c>
      <c r="AI57">
        <v>33</v>
      </c>
      <c r="AJ57" s="1">
        <f>Table7[[#This Row],[Σ PREDISP.]]+Table7[[#This Row],[ISPIT]]</f>
        <v>66</v>
      </c>
      <c r="AK57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7</v>
      </c>
    </row>
    <row r="58" spans="1:37" x14ac:dyDescent="0.25">
      <c r="A58" s="3" t="s">
        <v>81</v>
      </c>
      <c r="B58" t="s">
        <v>82</v>
      </c>
      <c r="C58">
        <f>IF(SUM(Table7[[#This Row],[18-20.10.]:[17-19.01.]])&gt;=8,5,0)</f>
        <v>0</v>
      </c>
      <c r="D58">
        <v>1</v>
      </c>
      <c r="E58">
        <v>1</v>
      </c>
      <c r="F58">
        <v>1</v>
      </c>
      <c r="H58">
        <v>1</v>
      </c>
      <c r="J58">
        <v>1</v>
      </c>
      <c r="N58">
        <v>1</v>
      </c>
      <c r="Q58">
        <f>SUM(Table7[[#This Row],[18-20.10.2]:[10-12.01.13]])</f>
        <v>1</v>
      </c>
      <c r="S58">
        <v>1</v>
      </c>
      <c r="AD58" s="21">
        <v>14</v>
      </c>
      <c r="AE58" s="21">
        <v>14.5</v>
      </c>
      <c r="AF58" s="21"/>
      <c r="AG58">
        <f>Table7[[#This Row],[PRISUSTVO]]+Table7[[#This Row],[AKTIVNOST]]+Table7[[#This Row],[KOLOKV. I]]+Table7[[#This Row],[KOLOKV. II]]+Table7[[#This Row],[SEMINAR]]</f>
        <v>29.5</v>
      </c>
      <c r="AH58">
        <f>Table7[[#This Row],[Σ PREDISP.]]-28</f>
        <v>1.5</v>
      </c>
      <c r="AI58">
        <v>28</v>
      </c>
      <c r="AJ58">
        <f>Table7[[#This Row],[Σ PREDISP.]]+Table7[[#This Row],[ISPIT]]</f>
        <v>57.5</v>
      </c>
      <c r="AK58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6</v>
      </c>
    </row>
    <row r="59" spans="1:37" x14ac:dyDescent="0.25">
      <c r="A59" s="3" t="s">
        <v>25</v>
      </c>
      <c r="B59" t="s">
        <v>398</v>
      </c>
      <c r="C59">
        <f>IF(SUM(Table7[[#This Row],[18-20.10.]:[17-19.01.]])&gt;=8,5,0)</f>
        <v>5</v>
      </c>
      <c r="D59">
        <v>1</v>
      </c>
      <c r="E59">
        <v>1</v>
      </c>
      <c r="F59">
        <v>1</v>
      </c>
      <c r="I59">
        <v>1</v>
      </c>
      <c r="J59">
        <v>1</v>
      </c>
      <c r="K59">
        <v>1</v>
      </c>
      <c r="M59">
        <v>1</v>
      </c>
      <c r="N59">
        <v>1</v>
      </c>
      <c r="Q59">
        <f>SUM(Table7[[#This Row],[18-20.10.2]:[10-12.01.13]])</f>
        <v>1</v>
      </c>
      <c r="S59">
        <v>1</v>
      </c>
      <c r="AD59" s="21">
        <v>12</v>
      </c>
      <c r="AE59" s="21">
        <v>13</v>
      </c>
      <c r="AF59" s="21"/>
      <c r="AG59">
        <f>Table7[[#This Row],[PRISUSTVO]]+Table7[[#This Row],[AKTIVNOST]]+Table7[[#This Row],[KOLOKV. I]]+Table7[[#This Row],[KOLOKV. II]]+Table7[[#This Row],[SEMINAR]]</f>
        <v>31</v>
      </c>
      <c r="AH59">
        <f>Table7[[#This Row],[Σ PREDISP.]]-28</f>
        <v>3</v>
      </c>
      <c r="AI59">
        <v>42</v>
      </c>
      <c r="AJ59">
        <f>Table7[[#This Row],[Σ PREDISP.]]+Table7[[#This Row],[ISPIT]]</f>
        <v>73</v>
      </c>
      <c r="AK59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8</v>
      </c>
    </row>
    <row r="60" spans="1:37" x14ac:dyDescent="0.25">
      <c r="A60" s="3" t="s">
        <v>494</v>
      </c>
      <c r="B60" t="s">
        <v>495</v>
      </c>
      <c r="C60" s="1">
        <f>IF(SUM(Table7[[#This Row],[18-20.10.]:[17-19.01.]])&gt;=8,5,0)</f>
        <v>0</v>
      </c>
      <c r="Q60" s="1">
        <f>SUM(Table7[[#This Row],[18-20.10.2]:[10-12.01.13]])</f>
        <v>0</v>
      </c>
      <c r="AD60" s="21"/>
      <c r="AE60" s="21">
        <v>0</v>
      </c>
      <c r="AF60" s="21"/>
      <c r="AG60" s="1">
        <f>Table7[[#This Row],[PRISUSTVO]]+Table7[[#This Row],[AKTIVNOST]]+Table7[[#This Row],[KOLOKV. I]]+Table7[[#This Row],[KOLOKV. II]]+Table7[[#This Row],[SEMINAR]]</f>
        <v>0</v>
      </c>
      <c r="AH60" s="1">
        <f>Table7[[#This Row],[Σ PREDISP.]]-28</f>
        <v>-28</v>
      </c>
      <c r="AJ60" s="1">
        <f>Table7[[#This Row],[Σ PREDISP.]]+Table7[[#This Row],[ISPIT]]</f>
        <v>0</v>
      </c>
      <c r="AK60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5</v>
      </c>
    </row>
    <row r="61" spans="1:37" x14ac:dyDescent="0.25">
      <c r="A61" s="3" t="s">
        <v>9</v>
      </c>
      <c r="B61" t="s">
        <v>10</v>
      </c>
      <c r="C61">
        <f>IF(SUM(Table7[[#This Row],[18-20.10.]:[17-19.01.]])&gt;=8,5,0)</f>
        <v>0</v>
      </c>
      <c r="F61">
        <v>1</v>
      </c>
      <c r="O61">
        <v>1</v>
      </c>
      <c r="Q61">
        <f>SUM(Table7[[#This Row],[18-20.10.2]:[10-12.01.13]])</f>
        <v>4</v>
      </c>
      <c r="AC61">
        <v>4</v>
      </c>
      <c r="AD61" s="21">
        <v>14.5</v>
      </c>
      <c r="AE61" s="21">
        <v>10.5</v>
      </c>
      <c r="AF61" s="21"/>
      <c r="AG61">
        <f>Table7[[#This Row],[PRISUSTVO]]+Table7[[#This Row],[AKTIVNOST]]+Table7[[#This Row],[KOLOKV. I]]+Table7[[#This Row],[KOLOKV. II]]+Table7[[#This Row],[SEMINAR]]</f>
        <v>29</v>
      </c>
      <c r="AH61">
        <f>Table7[[#This Row],[Σ PREDISP.]]-28</f>
        <v>1</v>
      </c>
      <c r="AI61">
        <v>42</v>
      </c>
      <c r="AJ61">
        <f>Table7[[#This Row],[Σ PREDISP.]]+Table7[[#This Row],[ISPIT]]</f>
        <v>71</v>
      </c>
      <c r="AK61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8</v>
      </c>
    </row>
    <row r="62" spans="1:37" x14ac:dyDescent="0.25">
      <c r="A62" s="3" t="s">
        <v>274</v>
      </c>
      <c r="B62" t="s">
        <v>275</v>
      </c>
      <c r="C62">
        <f>IF(SUM(Table7[[#This Row],[18-20.10.]:[17-19.01.]])&gt;=8,5,0)</f>
        <v>5</v>
      </c>
      <c r="D62">
        <v>1</v>
      </c>
      <c r="E62">
        <v>1</v>
      </c>
      <c r="F62">
        <v>1</v>
      </c>
      <c r="H62">
        <v>1</v>
      </c>
      <c r="I62">
        <v>1</v>
      </c>
      <c r="J62">
        <v>1</v>
      </c>
      <c r="K62">
        <v>1</v>
      </c>
      <c r="M62">
        <v>1</v>
      </c>
      <c r="N62">
        <v>1</v>
      </c>
      <c r="O62">
        <v>1</v>
      </c>
      <c r="Q62">
        <f>SUM(Table7[[#This Row],[18-20.10.2]:[10-12.01.13]])</f>
        <v>7</v>
      </c>
      <c r="S62">
        <v>1</v>
      </c>
      <c r="V62">
        <v>4</v>
      </c>
      <c r="W62">
        <v>1</v>
      </c>
      <c r="X62">
        <v>1</v>
      </c>
      <c r="AD62" s="21">
        <v>15</v>
      </c>
      <c r="AE62" s="21">
        <v>15</v>
      </c>
      <c r="AF62" s="21"/>
      <c r="AG62">
        <f>Table7[[#This Row],[PRISUSTVO]]+Table7[[#This Row],[AKTIVNOST]]+Table7[[#This Row],[KOLOKV. I]]+Table7[[#This Row],[KOLOKV. II]]+Table7[[#This Row],[SEMINAR]]</f>
        <v>42</v>
      </c>
      <c r="AH62">
        <f>Table7[[#This Row],[Σ PREDISP.]]-28</f>
        <v>14</v>
      </c>
      <c r="AI62">
        <v>33</v>
      </c>
      <c r="AJ62">
        <f>Table7[[#This Row],[Σ PREDISP.]]+Table7[[#This Row],[ISPIT]]</f>
        <v>75</v>
      </c>
      <c r="AK62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8</v>
      </c>
    </row>
    <row r="63" spans="1:37" x14ac:dyDescent="0.25">
      <c r="A63" s="3" t="s">
        <v>18</v>
      </c>
      <c r="B63" t="s">
        <v>19</v>
      </c>
      <c r="C63">
        <f>IF(SUM(Table7[[#This Row],[18-20.10.]:[17-19.01.]])&gt;=8,5,0)</f>
        <v>5</v>
      </c>
      <c r="D63">
        <v>1</v>
      </c>
      <c r="E63">
        <v>1</v>
      </c>
      <c r="F63">
        <v>1</v>
      </c>
      <c r="H63">
        <v>1</v>
      </c>
      <c r="I63">
        <v>1</v>
      </c>
      <c r="J63">
        <v>1</v>
      </c>
      <c r="K63">
        <v>1</v>
      </c>
      <c r="M63">
        <v>1</v>
      </c>
      <c r="N63">
        <v>1</v>
      </c>
      <c r="P63">
        <v>1</v>
      </c>
      <c r="Q63">
        <f>SUM(Table7[[#This Row],[18-20.10.2]:[10-12.01.13]])</f>
        <v>10</v>
      </c>
      <c r="R63">
        <v>1</v>
      </c>
      <c r="S63">
        <v>1</v>
      </c>
      <c r="V63">
        <v>5</v>
      </c>
      <c r="W63">
        <v>1</v>
      </c>
      <c r="X63">
        <v>1</v>
      </c>
      <c r="Y63">
        <v>1</v>
      </c>
      <c r="AD63" s="21">
        <v>12.5</v>
      </c>
      <c r="AE63" s="21">
        <v>12</v>
      </c>
      <c r="AF63" s="21">
        <v>10</v>
      </c>
      <c r="AG63">
        <f>Table7[[#This Row],[PRISUSTVO]]+Table7[[#This Row],[AKTIVNOST]]+Table7[[#This Row],[KOLOKV. I]]+Table7[[#This Row],[KOLOKV. II]]+Table7[[#This Row],[SEMINAR]]</f>
        <v>49.5</v>
      </c>
      <c r="AH63">
        <f>Table7[[#This Row],[Σ PREDISP.]]-28</f>
        <v>21.5</v>
      </c>
      <c r="AI63">
        <v>37</v>
      </c>
      <c r="AJ63">
        <f>Table7[[#This Row],[Σ PREDISP.]]+Table7[[#This Row],[ISPIT]]</f>
        <v>86.5</v>
      </c>
      <c r="AK63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9</v>
      </c>
    </row>
    <row r="64" spans="1:37" x14ac:dyDescent="0.25">
      <c r="A64" s="3" t="s">
        <v>85</v>
      </c>
      <c r="B64" t="s">
        <v>86</v>
      </c>
      <c r="C64">
        <f>IF(SUM(Table7[[#This Row],[18-20.10.]:[17-19.01.]])&gt;=8,5,0)</f>
        <v>5</v>
      </c>
      <c r="D64">
        <v>1</v>
      </c>
      <c r="E64">
        <v>1</v>
      </c>
      <c r="F64">
        <v>1</v>
      </c>
      <c r="H64">
        <v>1</v>
      </c>
      <c r="I64">
        <v>1</v>
      </c>
      <c r="J64">
        <v>1</v>
      </c>
      <c r="K64">
        <v>1</v>
      </c>
      <c r="M64">
        <v>1</v>
      </c>
      <c r="N64">
        <v>1</v>
      </c>
      <c r="Q64">
        <f>SUM(Table7[[#This Row],[18-20.10.2]:[10-12.01.13]])</f>
        <v>10</v>
      </c>
      <c r="R64">
        <v>0.5</v>
      </c>
      <c r="S64">
        <v>1</v>
      </c>
      <c r="T64">
        <v>1</v>
      </c>
      <c r="V64">
        <v>4.5</v>
      </c>
      <c r="W64">
        <v>1</v>
      </c>
      <c r="X64">
        <v>1</v>
      </c>
      <c r="AB64">
        <v>1</v>
      </c>
      <c r="AD64" s="21">
        <v>15</v>
      </c>
      <c r="AE64" s="21">
        <v>13.5</v>
      </c>
      <c r="AF64" s="21">
        <v>10</v>
      </c>
      <c r="AG64">
        <f>Table7[[#This Row],[PRISUSTVO]]+Table7[[#This Row],[AKTIVNOST]]+Table7[[#This Row],[KOLOKV. I]]+Table7[[#This Row],[KOLOKV. II]]+Table7[[#This Row],[SEMINAR]]</f>
        <v>53.5</v>
      </c>
      <c r="AH64">
        <f>Table7[[#This Row],[Σ PREDISP.]]-28</f>
        <v>25.5</v>
      </c>
      <c r="AI64">
        <v>43</v>
      </c>
      <c r="AJ64">
        <f>Table7[[#This Row],[Σ PREDISP.]]+Table7[[#This Row],[ISPIT]]</f>
        <v>96.5</v>
      </c>
      <c r="AK64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10</v>
      </c>
    </row>
    <row r="65" spans="1:37" x14ac:dyDescent="0.25">
      <c r="A65" s="3" t="s">
        <v>73</v>
      </c>
      <c r="B65" t="s">
        <v>74</v>
      </c>
      <c r="C65">
        <f>IF(SUM(Table7[[#This Row],[18-20.10.]:[17-19.01.]])&gt;=8,5,0)</f>
        <v>5</v>
      </c>
      <c r="D65">
        <v>1</v>
      </c>
      <c r="F65">
        <v>1</v>
      </c>
      <c r="G65">
        <v>1</v>
      </c>
      <c r="I65">
        <v>1</v>
      </c>
      <c r="J65">
        <v>1</v>
      </c>
      <c r="K65">
        <v>1</v>
      </c>
      <c r="L65">
        <v>1</v>
      </c>
      <c r="N65">
        <v>1</v>
      </c>
      <c r="O65">
        <v>1</v>
      </c>
      <c r="Q65">
        <f>SUM(Table7[[#This Row],[18-20.10.2]:[10-12.01.13]])</f>
        <v>9</v>
      </c>
      <c r="R65">
        <v>1.5</v>
      </c>
      <c r="U65">
        <v>1</v>
      </c>
      <c r="W65">
        <v>5</v>
      </c>
      <c r="X65">
        <v>1</v>
      </c>
      <c r="AC65">
        <v>0.5</v>
      </c>
      <c r="AD65" s="21">
        <v>8.5</v>
      </c>
      <c r="AE65" s="21">
        <v>10.5</v>
      </c>
      <c r="AF65" s="21"/>
      <c r="AG65">
        <f>Table7[[#This Row],[PRISUSTVO]]+Table7[[#This Row],[AKTIVNOST]]+Table7[[#This Row],[KOLOKV. I]]+Table7[[#This Row],[KOLOKV. II]]+Table7[[#This Row],[SEMINAR]]</f>
        <v>33</v>
      </c>
      <c r="AH65">
        <f>Table7[[#This Row],[Σ PREDISP.]]-28</f>
        <v>5</v>
      </c>
      <c r="AI65">
        <v>30</v>
      </c>
      <c r="AJ65">
        <f>Table7[[#This Row],[Σ PREDISP.]]+Table7[[#This Row],[ISPIT]]</f>
        <v>63</v>
      </c>
      <c r="AK65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7</v>
      </c>
    </row>
    <row r="66" spans="1:37" x14ac:dyDescent="0.25">
      <c r="A66" s="3" t="s">
        <v>319</v>
      </c>
      <c r="B66" t="s">
        <v>320</v>
      </c>
      <c r="C66">
        <f>IF(SUM(Table7[[#This Row],[18-20.10.]:[17-19.01.]])&gt;=8,5,0)</f>
        <v>5</v>
      </c>
      <c r="F66">
        <v>1</v>
      </c>
      <c r="G66">
        <v>1</v>
      </c>
      <c r="I66">
        <v>1</v>
      </c>
      <c r="J66">
        <v>1</v>
      </c>
      <c r="K66">
        <v>1</v>
      </c>
      <c r="L66">
        <v>1</v>
      </c>
      <c r="N66">
        <v>1</v>
      </c>
      <c r="O66">
        <v>1</v>
      </c>
      <c r="Q66">
        <f>SUM(Table7[[#This Row],[18-20.10.2]:[10-12.01.13]])</f>
        <v>8</v>
      </c>
      <c r="U66">
        <v>1</v>
      </c>
      <c r="W66">
        <v>1</v>
      </c>
      <c r="X66">
        <v>1</v>
      </c>
      <c r="Z66">
        <v>1</v>
      </c>
      <c r="AB66">
        <v>4</v>
      </c>
      <c r="AD66" s="21">
        <v>9</v>
      </c>
      <c r="AE66" s="21">
        <v>10</v>
      </c>
      <c r="AF66" s="21"/>
      <c r="AG66">
        <f>Table7[[#This Row],[PRISUSTVO]]+Table7[[#This Row],[AKTIVNOST]]+Table7[[#This Row],[KOLOKV. I]]+Table7[[#This Row],[KOLOKV. II]]+Table7[[#This Row],[SEMINAR]]</f>
        <v>32</v>
      </c>
      <c r="AH66">
        <f>Table7[[#This Row],[Σ PREDISP.]]-28</f>
        <v>4</v>
      </c>
      <c r="AI66">
        <v>26</v>
      </c>
      <c r="AJ66">
        <f>Table7[[#This Row],[Σ PREDISP.]]+Table7[[#This Row],[ISPIT]]</f>
        <v>58</v>
      </c>
      <c r="AK66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6</v>
      </c>
    </row>
    <row r="67" spans="1:37" x14ac:dyDescent="0.25">
      <c r="A67" s="3" t="s">
        <v>217</v>
      </c>
      <c r="B67" t="s">
        <v>218</v>
      </c>
      <c r="C67">
        <f>IF(SUM(Table7[[#This Row],[18-20.10.]:[17-19.01.]])&gt;=8,5,0)</f>
        <v>5</v>
      </c>
      <c r="D67">
        <v>1</v>
      </c>
      <c r="F67">
        <v>1</v>
      </c>
      <c r="G67">
        <v>1</v>
      </c>
      <c r="H67">
        <v>1</v>
      </c>
      <c r="I67">
        <v>1</v>
      </c>
      <c r="J67">
        <v>1</v>
      </c>
      <c r="L67">
        <v>1</v>
      </c>
      <c r="P67">
        <v>1</v>
      </c>
      <c r="Q67">
        <f>SUM(Table7[[#This Row],[18-20.10.2]:[10-12.01.13]])</f>
        <v>2</v>
      </c>
      <c r="R67">
        <v>0.5</v>
      </c>
      <c r="U67">
        <v>1</v>
      </c>
      <c r="V67">
        <v>0.5</v>
      </c>
      <c r="AD67" s="21">
        <v>0</v>
      </c>
      <c r="AE67" s="21">
        <v>9</v>
      </c>
      <c r="AF67" s="21"/>
      <c r="AG67">
        <f>Table7[[#This Row],[PRISUSTVO]]+Table7[[#This Row],[AKTIVNOST]]+Table7[[#This Row],[KOLOKV. I]]+Table7[[#This Row],[KOLOKV. II]]+Table7[[#This Row],[SEMINAR]]</f>
        <v>16</v>
      </c>
      <c r="AH67">
        <f>Table7[[#This Row],[Σ PREDISP.]]-28</f>
        <v>-12</v>
      </c>
      <c r="AJ67">
        <f>Table7[[#This Row],[Σ PREDISP.]]+Table7[[#This Row],[ISPIT]]</f>
        <v>16</v>
      </c>
      <c r="AK67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5</v>
      </c>
    </row>
    <row r="68" spans="1:37" x14ac:dyDescent="0.25">
      <c r="A68" s="3" t="s">
        <v>52</v>
      </c>
      <c r="B68" t="s">
        <v>53</v>
      </c>
      <c r="C68">
        <f>IF(SUM(Table7[[#This Row],[18-20.10.]:[17-19.01.]])&gt;=8,5,0)</f>
        <v>0</v>
      </c>
      <c r="D68">
        <v>1</v>
      </c>
      <c r="F68">
        <v>1</v>
      </c>
      <c r="I68">
        <v>1</v>
      </c>
      <c r="J68">
        <v>1</v>
      </c>
      <c r="K68">
        <v>1</v>
      </c>
      <c r="O68">
        <v>1</v>
      </c>
      <c r="Q68">
        <f>SUM(Table7[[#This Row],[18-20.10.2]:[10-12.01.13]])</f>
        <v>5.5</v>
      </c>
      <c r="R68">
        <v>0.5</v>
      </c>
      <c r="W68">
        <v>4</v>
      </c>
      <c r="Y68">
        <v>1</v>
      </c>
      <c r="AD68" s="21">
        <v>8</v>
      </c>
      <c r="AE68" s="21"/>
      <c r="AF68" s="21"/>
      <c r="AG68">
        <f>Table7[[#This Row],[PRISUSTVO]]+Table7[[#This Row],[AKTIVNOST]]+Table7[[#This Row],[KOLOKV. I]]+Table7[[#This Row],[KOLOKV. II]]+Table7[[#This Row],[SEMINAR]]</f>
        <v>13.5</v>
      </c>
      <c r="AH68">
        <f>Table7[[#This Row],[Σ PREDISP.]]-28</f>
        <v>-14.5</v>
      </c>
      <c r="AJ68">
        <f>Table7[[#This Row],[Σ PREDISP.]]+Table7[[#This Row],[ISPIT]]</f>
        <v>13.5</v>
      </c>
      <c r="AK68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5</v>
      </c>
    </row>
    <row r="69" spans="1:37" x14ac:dyDescent="0.25">
      <c r="A69" s="3" t="s">
        <v>46</v>
      </c>
      <c r="B69" t="s">
        <v>47</v>
      </c>
      <c r="C69">
        <f>IF(SUM(Table7[[#This Row],[18-20.10.]:[17-19.01.]])&gt;=8,5,0)</f>
        <v>5</v>
      </c>
      <c r="D69">
        <v>1</v>
      </c>
      <c r="F69">
        <v>1</v>
      </c>
      <c r="G69">
        <v>1</v>
      </c>
      <c r="I69">
        <v>1</v>
      </c>
      <c r="K69">
        <v>1</v>
      </c>
      <c r="L69">
        <v>1</v>
      </c>
      <c r="M69">
        <v>1</v>
      </c>
      <c r="N69">
        <v>1</v>
      </c>
      <c r="P69">
        <v>1</v>
      </c>
      <c r="Q69">
        <f>SUM(Table7[[#This Row],[18-20.10.2]:[10-12.01.13]])</f>
        <v>6</v>
      </c>
      <c r="R69">
        <v>0.5</v>
      </c>
      <c r="S69">
        <v>0.5</v>
      </c>
      <c r="U69">
        <v>1</v>
      </c>
      <c r="W69">
        <v>4</v>
      </c>
      <c r="AD69" s="21">
        <v>9</v>
      </c>
      <c r="AE69" s="21">
        <v>10</v>
      </c>
      <c r="AF69" s="21"/>
      <c r="AG69">
        <f>Table7[[#This Row],[PRISUSTVO]]+Table7[[#This Row],[AKTIVNOST]]+Table7[[#This Row],[KOLOKV. I]]+Table7[[#This Row],[KOLOKV. II]]+Table7[[#This Row],[SEMINAR]]</f>
        <v>30</v>
      </c>
      <c r="AH69">
        <f>Table7[[#This Row],[Σ PREDISP.]]-28</f>
        <v>2</v>
      </c>
      <c r="AI69">
        <v>43</v>
      </c>
      <c r="AJ69">
        <f>Table7[[#This Row],[Σ PREDISP.]]+Table7[[#This Row],[ISPIT]]</f>
        <v>73</v>
      </c>
      <c r="AK69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8</v>
      </c>
    </row>
    <row r="70" spans="1:37" x14ac:dyDescent="0.25">
      <c r="A70" s="3" t="s">
        <v>105</v>
      </c>
      <c r="B70" t="s">
        <v>106</v>
      </c>
      <c r="C70">
        <f>IF(SUM(Table7[[#This Row],[18-20.10.]:[17-19.01.]])&gt;=8,5,0)</f>
        <v>5</v>
      </c>
      <c r="D70">
        <v>1</v>
      </c>
      <c r="F70">
        <v>1</v>
      </c>
      <c r="H70">
        <v>1</v>
      </c>
      <c r="I70">
        <v>1</v>
      </c>
      <c r="J70">
        <v>1</v>
      </c>
      <c r="K70">
        <v>1</v>
      </c>
      <c r="M70">
        <v>1</v>
      </c>
      <c r="N70">
        <v>1</v>
      </c>
      <c r="Q70">
        <f>SUM(Table7[[#This Row],[18-20.10.2]:[10-12.01.13]])</f>
        <v>4</v>
      </c>
      <c r="V70">
        <v>4</v>
      </c>
      <c r="AD70" s="21">
        <v>8</v>
      </c>
      <c r="AE70" s="21">
        <v>9.5</v>
      </c>
      <c r="AF70" s="21"/>
      <c r="AG70">
        <f>Table7[[#This Row],[PRISUSTVO]]+Table7[[#This Row],[AKTIVNOST]]+Table7[[#This Row],[KOLOKV. I]]+Table7[[#This Row],[KOLOKV. II]]+Table7[[#This Row],[SEMINAR]]</f>
        <v>26.5</v>
      </c>
      <c r="AH70">
        <f>Table7[[#This Row],[Σ PREDISP.]]-28</f>
        <v>-1.5</v>
      </c>
      <c r="AJ70">
        <f>Table7[[#This Row],[Σ PREDISP.]]+Table7[[#This Row],[ISPIT]]</f>
        <v>26.5</v>
      </c>
      <c r="AK70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5</v>
      </c>
    </row>
    <row r="71" spans="1:37" x14ac:dyDescent="0.25">
      <c r="A71" s="3" t="s">
        <v>111</v>
      </c>
      <c r="B71" t="s">
        <v>112</v>
      </c>
      <c r="C71">
        <f>IF(SUM(Table7[[#This Row],[18-20.10.]:[17-19.01.]])&gt;=8,5,0)</f>
        <v>5</v>
      </c>
      <c r="D71">
        <v>1</v>
      </c>
      <c r="E71">
        <v>1</v>
      </c>
      <c r="F71">
        <v>1</v>
      </c>
      <c r="I71">
        <v>1</v>
      </c>
      <c r="J71">
        <v>1</v>
      </c>
      <c r="K71">
        <v>1</v>
      </c>
      <c r="M71">
        <v>1</v>
      </c>
      <c r="N71">
        <v>1</v>
      </c>
      <c r="Q71">
        <f>SUM(Table7[[#This Row],[18-20.10.2]:[10-12.01.13]])</f>
        <v>10</v>
      </c>
      <c r="R71">
        <v>1</v>
      </c>
      <c r="S71">
        <v>5</v>
      </c>
      <c r="T71">
        <v>1.5</v>
      </c>
      <c r="W71">
        <v>1</v>
      </c>
      <c r="X71">
        <v>1</v>
      </c>
      <c r="AC71">
        <v>0.5</v>
      </c>
      <c r="AD71" s="21">
        <v>15</v>
      </c>
      <c r="AE71" s="21">
        <v>15</v>
      </c>
      <c r="AF71" s="21">
        <v>10</v>
      </c>
      <c r="AG71">
        <f>Table7[[#This Row],[PRISUSTVO]]+Table7[[#This Row],[AKTIVNOST]]+Table7[[#This Row],[KOLOKV. I]]+Table7[[#This Row],[KOLOKV. II]]+Table7[[#This Row],[SEMINAR]]</f>
        <v>55</v>
      </c>
      <c r="AH71">
        <f>Table7[[#This Row],[Σ PREDISP.]]-28</f>
        <v>27</v>
      </c>
      <c r="AI71">
        <v>38</v>
      </c>
      <c r="AJ71">
        <f>Table7[[#This Row],[Σ PREDISP.]]+Table7[[#This Row],[ISPIT]]</f>
        <v>93</v>
      </c>
      <c r="AK71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10</v>
      </c>
    </row>
    <row r="72" spans="1:37" x14ac:dyDescent="0.25">
      <c r="A72" s="3" t="s">
        <v>387</v>
      </c>
      <c r="B72" t="s">
        <v>388</v>
      </c>
      <c r="C72">
        <f>IF(SUM(Table7[[#This Row],[18-20.10.]:[17-19.01.]])&gt;=8,5,0)</f>
        <v>0</v>
      </c>
      <c r="D72">
        <v>1</v>
      </c>
      <c r="Q72">
        <f>SUM(Table7[[#This Row],[18-20.10.2]:[10-12.01.13]])</f>
        <v>0</v>
      </c>
      <c r="AD72" s="21"/>
      <c r="AE72" s="21"/>
      <c r="AF72" s="21"/>
      <c r="AG72">
        <f>Table7[[#This Row],[PRISUSTVO]]+Table7[[#This Row],[AKTIVNOST]]+Table7[[#This Row],[KOLOKV. I]]+Table7[[#This Row],[KOLOKV. II]]+Table7[[#This Row],[SEMINAR]]</f>
        <v>0</v>
      </c>
      <c r="AH72">
        <f>Table7[[#This Row],[Σ PREDISP.]]-28</f>
        <v>-28</v>
      </c>
      <c r="AJ72">
        <f>Table7[[#This Row],[Σ PREDISP.]]+Table7[[#This Row],[ISPIT]]</f>
        <v>0</v>
      </c>
      <c r="AK72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5</v>
      </c>
    </row>
    <row r="73" spans="1:37" x14ac:dyDescent="0.25">
      <c r="A73" s="3" t="s">
        <v>89</v>
      </c>
      <c r="B73" t="s">
        <v>90</v>
      </c>
      <c r="C73">
        <f>IF(SUM(Table7[[#This Row],[18-20.10.]:[17-19.01.]])&gt;=8,5,0)</f>
        <v>5</v>
      </c>
      <c r="D73">
        <v>1</v>
      </c>
      <c r="E73">
        <v>1</v>
      </c>
      <c r="F73">
        <v>1</v>
      </c>
      <c r="H73">
        <v>1</v>
      </c>
      <c r="I73">
        <v>1</v>
      </c>
      <c r="K73">
        <v>1</v>
      </c>
      <c r="N73">
        <v>1</v>
      </c>
      <c r="O73">
        <v>1</v>
      </c>
      <c r="Q73">
        <f>SUM(Table7[[#This Row],[18-20.10.2]:[10-12.01.13]])</f>
        <v>6</v>
      </c>
      <c r="S73">
        <v>1</v>
      </c>
      <c r="Y73">
        <v>1</v>
      </c>
      <c r="AB73">
        <v>4</v>
      </c>
      <c r="AD73" s="21">
        <v>0</v>
      </c>
      <c r="AE73" s="21">
        <v>14</v>
      </c>
      <c r="AF73" s="21"/>
      <c r="AG73">
        <f>Table7[[#This Row],[PRISUSTVO]]+Table7[[#This Row],[AKTIVNOST]]+Table7[[#This Row],[KOLOKV. I]]+Table7[[#This Row],[KOLOKV. II]]+Table7[[#This Row],[SEMINAR]]</f>
        <v>25</v>
      </c>
      <c r="AH73">
        <f>Table7[[#This Row],[Σ PREDISP.]]-28</f>
        <v>-3</v>
      </c>
      <c r="AJ73">
        <f>Table7[[#This Row],[Σ PREDISP.]]+Table7[[#This Row],[ISPIT]]</f>
        <v>25</v>
      </c>
      <c r="AK73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5</v>
      </c>
    </row>
    <row r="74" spans="1:37" x14ac:dyDescent="0.25">
      <c r="A74" s="3" t="s">
        <v>210</v>
      </c>
      <c r="B74" t="s">
        <v>276</v>
      </c>
      <c r="C74">
        <f>IF(SUM(Table7[[#This Row],[18-20.10.]:[17-19.01.]])&gt;=8,5,0)</f>
        <v>5</v>
      </c>
      <c r="D74">
        <v>1</v>
      </c>
      <c r="F74">
        <v>1</v>
      </c>
      <c r="H74">
        <v>1</v>
      </c>
      <c r="I74">
        <v>1</v>
      </c>
      <c r="J74">
        <v>1</v>
      </c>
      <c r="K74">
        <v>1</v>
      </c>
      <c r="M74">
        <v>1</v>
      </c>
      <c r="O74">
        <v>1</v>
      </c>
      <c r="P74">
        <v>1</v>
      </c>
      <c r="Q74">
        <f>SUM(Table7[[#This Row],[18-20.10.2]:[10-12.01.13]])</f>
        <v>5</v>
      </c>
      <c r="W74">
        <v>4</v>
      </c>
      <c r="Y74">
        <v>1</v>
      </c>
      <c r="AD74" s="21">
        <v>15</v>
      </c>
      <c r="AE74" s="21">
        <v>15</v>
      </c>
      <c r="AF74" s="21"/>
      <c r="AG74">
        <f>Table7[[#This Row],[PRISUSTVO]]+Table7[[#This Row],[AKTIVNOST]]+Table7[[#This Row],[KOLOKV. I]]+Table7[[#This Row],[KOLOKV. II]]+Table7[[#This Row],[SEMINAR]]</f>
        <v>40</v>
      </c>
      <c r="AH74">
        <f>Table7[[#This Row],[Σ PREDISP.]]-28</f>
        <v>12</v>
      </c>
      <c r="AI74">
        <v>45</v>
      </c>
      <c r="AJ74">
        <f>Table7[[#This Row],[Σ PREDISP.]]+Table7[[#This Row],[ISPIT]]</f>
        <v>85</v>
      </c>
      <c r="AK74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9</v>
      </c>
    </row>
    <row r="75" spans="1:37" x14ac:dyDescent="0.25">
      <c r="A75" s="3" t="s">
        <v>247</v>
      </c>
      <c r="B75" t="s">
        <v>248</v>
      </c>
      <c r="C75">
        <f>IF(SUM(Table7[[#This Row],[18-20.10.]:[17-19.01.]])&gt;=8,5,0)</f>
        <v>5</v>
      </c>
      <c r="D75">
        <v>1</v>
      </c>
      <c r="E75">
        <v>1</v>
      </c>
      <c r="F75">
        <v>1</v>
      </c>
      <c r="I75">
        <v>1</v>
      </c>
      <c r="J75">
        <v>1</v>
      </c>
      <c r="K75">
        <v>1</v>
      </c>
      <c r="M75">
        <v>1</v>
      </c>
      <c r="P75">
        <v>1</v>
      </c>
      <c r="Q75">
        <f>SUM(Table7[[#This Row],[18-20.10.2]:[10-12.01.13]])</f>
        <v>4</v>
      </c>
      <c r="S75">
        <v>1</v>
      </c>
      <c r="T75">
        <v>0.5</v>
      </c>
      <c r="U75">
        <v>0.5</v>
      </c>
      <c r="W75">
        <v>1</v>
      </c>
      <c r="X75">
        <v>1</v>
      </c>
      <c r="AD75" s="21">
        <v>14</v>
      </c>
      <c r="AE75" s="21">
        <v>11</v>
      </c>
      <c r="AF75" s="21"/>
      <c r="AG75">
        <f>Table7[[#This Row],[PRISUSTVO]]+Table7[[#This Row],[AKTIVNOST]]+Table7[[#This Row],[KOLOKV. I]]+Table7[[#This Row],[KOLOKV. II]]+Table7[[#This Row],[SEMINAR]]</f>
        <v>34</v>
      </c>
      <c r="AH75">
        <f>Table7[[#This Row],[Σ PREDISP.]]-28</f>
        <v>6</v>
      </c>
      <c r="AI75">
        <v>37</v>
      </c>
      <c r="AJ75">
        <f>Table7[[#This Row],[Σ PREDISP.]]+Table7[[#This Row],[ISPIT]]</f>
        <v>71</v>
      </c>
      <c r="AK75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8</v>
      </c>
    </row>
    <row r="76" spans="1:37" x14ac:dyDescent="0.25">
      <c r="A76" s="3" t="s">
        <v>107</v>
      </c>
      <c r="B76" t="s">
        <v>108</v>
      </c>
      <c r="C76">
        <f>IF(SUM(Table7[[#This Row],[18-20.10.]:[17-19.01.]])&gt;=8,5,0)</f>
        <v>0</v>
      </c>
      <c r="Q76">
        <f>SUM(Table7[[#This Row],[18-20.10.2]:[10-12.01.13]])</f>
        <v>0</v>
      </c>
      <c r="AD76" s="21">
        <v>8</v>
      </c>
      <c r="AE76" s="21">
        <v>8</v>
      </c>
      <c r="AF76" s="21"/>
      <c r="AG76">
        <f>Table7[[#This Row],[PRISUSTVO]]+Table7[[#This Row],[AKTIVNOST]]+Table7[[#This Row],[KOLOKV. I]]+Table7[[#This Row],[KOLOKV. II]]+Table7[[#This Row],[SEMINAR]]</f>
        <v>16</v>
      </c>
      <c r="AH76">
        <f>Table7[[#This Row],[Σ PREDISP.]]-28</f>
        <v>-12</v>
      </c>
      <c r="AJ76">
        <f>Table7[[#This Row],[Σ PREDISP.]]+Table7[[#This Row],[ISPIT]]</f>
        <v>16</v>
      </c>
      <c r="AK76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5</v>
      </c>
    </row>
    <row r="77" spans="1:37" x14ac:dyDescent="0.25">
      <c r="A77" s="3" t="s">
        <v>424</v>
      </c>
      <c r="B77" t="s">
        <v>425</v>
      </c>
      <c r="C77" s="1">
        <f>IF(SUM(Table7[[#This Row],[18-20.10.]:[17-19.01.]])&gt;=8,5,0)</f>
        <v>5</v>
      </c>
      <c r="D77">
        <v>1</v>
      </c>
      <c r="E77">
        <v>1</v>
      </c>
      <c r="F77">
        <v>1</v>
      </c>
      <c r="J77">
        <v>1</v>
      </c>
      <c r="K77">
        <v>1</v>
      </c>
      <c r="M77">
        <v>1</v>
      </c>
      <c r="N77">
        <v>1</v>
      </c>
      <c r="O77">
        <v>1</v>
      </c>
      <c r="Q77" s="1">
        <f>SUM(Table7[[#This Row],[18-20.10.2]:[10-12.01.13]])</f>
        <v>5</v>
      </c>
      <c r="S77">
        <v>1</v>
      </c>
      <c r="AC77">
        <v>4</v>
      </c>
      <c r="AD77" s="21"/>
      <c r="AE77" s="21"/>
      <c r="AF77" s="21"/>
      <c r="AG77" s="1">
        <f>Table7[[#This Row],[PRISUSTVO]]+Table7[[#This Row],[AKTIVNOST]]+Table7[[#This Row],[KOLOKV. I]]+Table7[[#This Row],[KOLOKV. II]]+Table7[[#This Row],[SEMINAR]]</f>
        <v>10</v>
      </c>
      <c r="AH77">
        <f>Table7[[#This Row],[Σ PREDISP.]]-28</f>
        <v>-18</v>
      </c>
      <c r="AJ77" s="1">
        <f>Table7[[#This Row],[Σ PREDISP.]]+Table7[[#This Row],[ISPIT]]</f>
        <v>10</v>
      </c>
      <c r="AK77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5</v>
      </c>
    </row>
    <row r="78" spans="1:37" x14ac:dyDescent="0.25">
      <c r="A78" s="3" t="s">
        <v>50</v>
      </c>
      <c r="B78" t="s">
        <v>51</v>
      </c>
      <c r="C78">
        <f>IF(SUM(Table7[[#This Row],[18-20.10.]:[17-19.01.]])&gt;=8,5,0)</f>
        <v>0</v>
      </c>
      <c r="D78">
        <v>1</v>
      </c>
      <c r="E78">
        <v>1</v>
      </c>
      <c r="H78">
        <v>1</v>
      </c>
      <c r="I78">
        <v>1</v>
      </c>
      <c r="J78">
        <v>1</v>
      </c>
      <c r="K78">
        <v>1</v>
      </c>
      <c r="M78">
        <v>1</v>
      </c>
      <c r="Q78">
        <f>SUM(Table7[[#This Row],[18-20.10.2]:[10-12.01.13]])</f>
        <v>6.5</v>
      </c>
      <c r="R78">
        <v>0.5</v>
      </c>
      <c r="S78">
        <v>1</v>
      </c>
      <c r="V78">
        <v>4</v>
      </c>
      <c r="Y78">
        <v>1</v>
      </c>
      <c r="AD78" s="21">
        <v>8</v>
      </c>
      <c r="AE78" s="21">
        <v>0</v>
      </c>
      <c r="AF78" s="21"/>
      <c r="AG78">
        <f>Table7[[#This Row],[PRISUSTVO]]+Table7[[#This Row],[AKTIVNOST]]+Table7[[#This Row],[KOLOKV. I]]+Table7[[#This Row],[KOLOKV. II]]+Table7[[#This Row],[SEMINAR]]</f>
        <v>14.5</v>
      </c>
      <c r="AH78">
        <f>Table7[[#This Row],[Σ PREDISP.]]-28</f>
        <v>-13.5</v>
      </c>
      <c r="AJ78">
        <f>Table7[[#This Row],[Σ PREDISP.]]+Table7[[#This Row],[ISPIT]]</f>
        <v>14.5</v>
      </c>
      <c r="AK78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5</v>
      </c>
    </row>
    <row r="79" spans="1:37" x14ac:dyDescent="0.25">
      <c r="A79" s="3" t="s">
        <v>277</v>
      </c>
      <c r="B79" t="s">
        <v>278</v>
      </c>
      <c r="C79">
        <f>IF(SUM(Table7[[#This Row],[18-20.10.]:[17-19.01.]])&gt;=8,5,0)</f>
        <v>0</v>
      </c>
      <c r="D79">
        <v>1</v>
      </c>
      <c r="E79">
        <v>1</v>
      </c>
      <c r="H79">
        <v>1</v>
      </c>
      <c r="I79">
        <v>1</v>
      </c>
      <c r="J79">
        <v>1</v>
      </c>
      <c r="K79">
        <v>1</v>
      </c>
      <c r="M79">
        <v>1</v>
      </c>
      <c r="Q79">
        <f>SUM(Table7[[#This Row],[18-20.10.2]:[10-12.01.13]])</f>
        <v>10</v>
      </c>
      <c r="S79">
        <v>1</v>
      </c>
      <c r="V79">
        <v>4</v>
      </c>
      <c r="Y79">
        <v>1</v>
      </c>
      <c r="Z79">
        <v>4</v>
      </c>
      <c r="AD79" s="21">
        <v>10</v>
      </c>
      <c r="AE79" s="21">
        <v>8</v>
      </c>
      <c r="AF79" s="21"/>
      <c r="AG79">
        <f>Table7[[#This Row],[PRISUSTVO]]+Table7[[#This Row],[AKTIVNOST]]+Table7[[#This Row],[KOLOKV. I]]+Table7[[#This Row],[KOLOKV. II]]+Table7[[#This Row],[SEMINAR]]</f>
        <v>28</v>
      </c>
      <c r="AH79">
        <f>Table7[[#This Row],[Σ PREDISP.]]-28</f>
        <v>0</v>
      </c>
      <c r="AI79">
        <v>35</v>
      </c>
      <c r="AJ79">
        <f>Table7[[#This Row],[Σ PREDISP.]]+Table7[[#This Row],[ISPIT]]</f>
        <v>63</v>
      </c>
      <c r="AK79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7</v>
      </c>
    </row>
    <row r="80" spans="1:37" x14ac:dyDescent="0.25">
      <c r="A80" s="3" t="s">
        <v>479</v>
      </c>
      <c r="B80" t="s">
        <v>480</v>
      </c>
      <c r="C80" s="1">
        <f>IF(SUM(Table7[[#This Row],[18-20.10.]:[17-19.01.]])&gt;=8,5,0)</f>
        <v>0</v>
      </c>
      <c r="H80">
        <v>1</v>
      </c>
      <c r="Q80" s="1">
        <f>SUM(Table7[[#This Row],[18-20.10.2]:[10-12.01.13]])</f>
        <v>0</v>
      </c>
      <c r="AD80" s="21"/>
      <c r="AE80" s="21"/>
      <c r="AF80" s="21"/>
      <c r="AG80" s="1">
        <f>Table7[[#This Row],[PRISUSTVO]]+Table7[[#This Row],[AKTIVNOST]]+Table7[[#This Row],[KOLOKV. I]]+Table7[[#This Row],[KOLOKV. II]]+Table7[[#This Row],[SEMINAR]]</f>
        <v>0</v>
      </c>
      <c r="AH80" s="1">
        <f>Table7[[#This Row],[Σ PREDISP.]]-28</f>
        <v>-28</v>
      </c>
      <c r="AJ80" s="1">
        <f>Table7[[#This Row],[Σ PREDISP.]]+Table7[[#This Row],[ISPIT]]</f>
        <v>0</v>
      </c>
      <c r="AK80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5</v>
      </c>
    </row>
    <row r="81" spans="1:37" x14ac:dyDescent="0.25">
      <c r="A81" s="3" t="s">
        <v>241</v>
      </c>
      <c r="B81" t="s">
        <v>242</v>
      </c>
      <c r="C81">
        <f>IF(SUM(Table7[[#This Row],[18-20.10.]:[17-19.01.]])&gt;=8,5,0)</f>
        <v>0</v>
      </c>
      <c r="Q81">
        <f>SUM(Table7[[#This Row],[18-20.10.2]:[10-12.01.13]])</f>
        <v>0</v>
      </c>
      <c r="AD81" s="21">
        <v>0</v>
      </c>
      <c r="AE81" s="21">
        <v>0</v>
      </c>
      <c r="AF81" s="21"/>
      <c r="AG81">
        <f>Table7[[#This Row],[PRISUSTVO]]+Table7[[#This Row],[AKTIVNOST]]+Table7[[#This Row],[KOLOKV. I]]+Table7[[#This Row],[KOLOKV. II]]+Table7[[#This Row],[SEMINAR]]</f>
        <v>0</v>
      </c>
      <c r="AH81">
        <f>Table7[[#This Row],[Σ PREDISP.]]-28</f>
        <v>-28</v>
      </c>
      <c r="AJ81">
        <f>Table7[[#This Row],[Σ PREDISP.]]+Table7[[#This Row],[ISPIT]]</f>
        <v>0</v>
      </c>
      <c r="AK81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5</v>
      </c>
    </row>
    <row r="82" spans="1:37" x14ac:dyDescent="0.25">
      <c r="A82" s="3" t="s">
        <v>70</v>
      </c>
      <c r="B82" t="s">
        <v>462</v>
      </c>
      <c r="C82">
        <f>IF(SUM(Table7[[#This Row],[18-20.10.]:[17-19.01.]])&gt;=8,5,0)</f>
        <v>5</v>
      </c>
      <c r="D82">
        <v>1</v>
      </c>
      <c r="E82">
        <v>1</v>
      </c>
      <c r="F82">
        <v>1</v>
      </c>
      <c r="H82">
        <v>1</v>
      </c>
      <c r="J82">
        <v>1</v>
      </c>
      <c r="K82">
        <v>1</v>
      </c>
      <c r="M82">
        <v>1</v>
      </c>
      <c r="P82">
        <v>1</v>
      </c>
      <c r="Q82">
        <f>SUM(Table7[[#This Row],[18-20.10.2]:[10-12.01.13]])</f>
        <v>10</v>
      </c>
      <c r="R82">
        <v>1.5</v>
      </c>
      <c r="S82">
        <v>1</v>
      </c>
      <c r="T82">
        <v>2</v>
      </c>
      <c r="V82">
        <v>5.5</v>
      </c>
      <c r="AD82" s="21">
        <v>14</v>
      </c>
      <c r="AE82" s="21">
        <v>15</v>
      </c>
      <c r="AF82" s="21">
        <v>10</v>
      </c>
      <c r="AG82">
        <f>Table7[[#This Row],[PRISUSTVO]]+Table7[[#This Row],[AKTIVNOST]]+Table7[[#This Row],[KOLOKV. I]]+Table7[[#This Row],[KOLOKV. II]]+Table7[[#This Row],[SEMINAR]]</f>
        <v>54</v>
      </c>
      <c r="AH82">
        <f>Table7[[#This Row],[Σ PREDISP.]]-28</f>
        <v>26</v>
      </c>
      <c r="AI82">
        <v>42</v>
      </c>
      <c r="AJ82">
        <f>Table7[[#This Row],[Σ PREDISP.]]+Table7[[#This Row],[ISPIT]]</f>
        <v>96</v>
      </c>
      <c r="AK82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10</v>
      </c>
    </row>
    <row r="83" spans="1:37" x14ac:dyDescent="0.25">
      <c r="A83" s="3" t="s">
        <v>483</v>
      </c>
      <c r="B83" t="s">
        <v>484</v>
      </c>
      <c r="C83" s="1">
        <f>IF(SUM(Table7[[#This Row],[18-20.10.]:[17-19.01.]])&gt;=8,5,0)</f>
        <v>0</v>
      </c>
      <c r="I83">
        <v>1</v>
      </c>
      <c r="N83">
        <v>1</v>
      </c>
      <c r="Q83" s="1">
        <f>SUM(Table7[[#This Row],[18-20.10.2]:[10-12.01.13]])</f>
        <v>0</v>
      </c>
      <c r="AD83" s="21">
        <v>8</v>
      </c>
      <c r="AE83" s="21">
        <v>9</v>
      </c>
      <c r="AF83" s="21"/>
      <c r="AG83" s="1">
        <f>Table7[[#This Row],[PRISUSTVO]]+Table7[[#This Row],[AKTIVNOST]]+Table7[[#This Row],[KOLOKV. I]]+Table7[[#This Row],[KOLOKV. II]]+Table7[[#This Row],[SEMINAR]]</f>
        <v>17</v>
      </c>
      <c r="AH83" s="1">
        <f>Table7[[#This Row],[Σ PREDISP.]]-28</f>
        <v>-11</v>
      </c>
      <c r="AJ83" s="1">
        <f>Table7[[#This Row],[Σ PREDISP.]]+Table7[[#This Row],[ISPIT]]</f>
        <v>17</v>
      </c>
      <c r="AK83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5</v>
      </c>
    </row>
    <row r="84" spans="1:37" x14ac:dyDescent="0.25">
      <c r="A84" s="3" t="s">
        <v>93</v>
      </c>
      <c r="B84" t="s">
        <v>94</v>
      </c>
      <c r="C84">
        <f>IF(SUM(Table7[[#This Row],[18-20.10.]:[17-19.01.]])&gt;=8,5,0)</f>
        <v>5</v>
      </c>
      <c r="D84">
        <v>1</v>
      </c>
      <c r="E84">
        <v>1</v>
      </c>
      <c r="F84">
        <v>1</v>
      </c>
      <c r="H84">
        <v>1</v>
      </c>
      <c r="I84">
        <v>1</v>
      </c>
      <c r="J84">
        <v>1</v>
      </c>
      <c r="K84">
        <v>1</v>
      </c>
      <c r="M84">
        <v>1</v>
      </c>
      <c r="N84">
        <v>1</v>
      </c>
      <c r="Q84">
        <f>SUM(Table7[[#This Row],[18-20.10.2]:[10-12.01.13]])</f>
        <v>10</v>
      </c>
      <c r="S84">
        <v>1</v>
      </c>
      <c r="T84">
        <v>0.5</v>
      </c>
      <c r="V84">
        <v>1</v>
      </c>
      <c r="W84">
        <v>1</v>
      </c>
      <c r="X84">
        <v>1</v>
      </c>
      <c r="Y84">
        <v>4</v>
      </c>
      <c r="AB84">
        <v>1</v>
      </c>
      <c r="AC84">
        <v>0.5</v>
      </c>
      <c r="AD84" s="21">
        <v>15</v>
      </c>
      <c r="AE84" s="21">
        <v>15</v>
      </c>
      <c r="AF84" s="21">
        <v>10</v>
      </c>
      <c r="AG84">
        <f>Table7[[#This Row],[PRISUSTVO]]+Table7[[#This Row],[AKTIVNOST]]+Table7[[#This Row],[KOLOKV. I]]+Table7[[#This Row],[KOLOKV. II]]+Table7[[#This Row],[SEMINAR]]</f>
        <v>55</v>
      </c>
      <c r="AH84">
        <f>Table7[[#This Row],[Σ PREDISP.]]-28</f>
        <v>27</v>
      </c>
      <c r="AI84">
        <v>43</v>
      </c>
      <c r="AJ84">
        <f>Table7[[#This Row],[Σ PREDISP.]]+Table7[[#This Row],[ISPIT]]</f>
        <v>98</v>
      </c>
      <c r="AK84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10</v>
      </c>
    </row>
    <row r="85" spans="1:37" x14ac:dyDescent="0.25">
      <c r="A85" s="3" t="s">
        <v>379</v>
      </c>
      <c r="B85" t="s">
        <v>380</v>
      </c>
      <c r="C85">
        <f>IF(SUM(Table7[[#This Row],[18-20.10.]:[17-19.01.]])&gt;=8,5,0)</f>
        <v>0</v>
      </c>
      <c r="D85">
        <v>1</v>
      </c>
      <c r="E85">
        <v>1</v>
      </c>
      <c r="F85">
        <v>1</v>
      </c>
      <c r="H85">
        <v>1</v>
      </c>
      <c r="J85">
        <v>1</v>
      </c>
      <c r="Q85">
        <f>SUM(Table7[[#This Row],[18-20.10.2]:[10-12.01.13]])</f>
        <v>1</v>
      </c>
      <c r="S85">
        <v>1</v>
      </c>
      <c r="AD85" s="21">
        <v>11</v>
      </c>
      <c r="AE85" s="21">
        <v>0</v>
      </c>
      <c r="AF85" s="21"/>
      <c r="AG85">
        <f>Table7[[#This Row],[PRISUSTVO]]+Table7[[#This Row],[AKTIVNOST]]+Table7[[#This Row],[KOLOKV. I]]+Table7[[#This Row],[KOLOKV. II]]+Table7[[#This Row],[SEMINAR]]</f>
        <v>12</v>
      </c>
      <c r="AH85">
        <f>Table7[[#This Row],[Σ PREDISP.]]-28</f>
        <v>-16</v>
      </c>
      <c r="AJ85">
        <f>Table7[[#This Row],[Σ PREDISP.]]+Table7[[#This Row],[ISPIT]]</f>
        <v>12</v>
      </c>
      <c r="AK85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5</v>
      </c>
    </row>
    <row r="86" spans="1:37" x14ac:dyDescent="0.25">
      <c r="A86" s="3" t="s">
        <v>48</v>
      </c>
      <c r="B86" t="s">
        <v>49</v>
      </c>
      <c r="C86">
        <f>IF(SUM(Table7[[#This Row],[18-20.10.]:[17-19.01.]])&gt;=8,5,0)</f>
        <v>0</v>
      </c>
      <c r="Q86">
        <f>SUM(Table7[[#This Row],[18-20.10.2]:[10-12.01.13]])</f>
        <v>4</v>
      </c>
      <c r="AC86">
        <v>4</v>
      </c>
      <c r="AD86" s="21">
        <v>10</v>
      </c>
      <c r="AE86" s="21">
        <v>15</v>
      </c>
      <c r="AF86" s="21"/>
      <c r="AG86">
        <f>Table7[[#This Row],[PRISUSTVO]]+Table7[[#This Row],[AKTIVNOST]]+Table7[[#This Row],[KOLOKV. I]]+Table7[[#This Row],[KOLOKV. II]]+Table7[[#This Row],[SEMINAR]]</f>
        <v>29</v>
      </c>
      <c r="AH86">
        <f>Table7[[#This Row],[Σ PREDISP.]]-28</f>
        <v>1</v>
      </c>
      <c r="AI86">
        <v>37</v>
      </c>
      <c r="AJ86">
        <f>Table7[[#This Row],[Σ PREDISP.]]+Table7[[#This Row],[ISPIT]]</f>
        <v>66</v>
      </c>
      <c r="AK86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7</v>
      </c>
    </row>
    <row r="87" spans="1:37" x14ac:dyDescent="0.25">
      <c r="A87" s="3" t="s">
        <v>34</v>
      </c>
      <c r="B87" t="s">
        <v>35</v>
      </c>
      <c r="C87">
        <f>IF(SUM(Table7[[#This Row],[18-20.10.]:[17-19.01.]])&gt;=8,5,0)</f>
        <v>0</v>
      </c>
      <c r="D87">
        <v>1</v>
      </c>
      <c r="E87">
        <v>1</v>
      </c>
      <c r="J87">
        <v>1</v>
      </c>
      <c r="N87">
        <v>1</v>
      </c>
      <c r="Q87">
        <f>SUM(Table7[[#This Row],[18-20.10.2]:[10-12.01.13]])</f>
        <v>1.5</v>
      </c>
      <c r="S87">
        <v>1</v>
      </c>
      <c r="T87">
        <v>0.5</v>
      </c>
      <c r="AD87" s="21">
        <v>9</v>
      </c>
      <c r="AE87" s="21">
        <v>10</v>
      </c>
      <c r="AF87" s="21"/>
      <c r="AG87">
        <f>Table7[[#This Row],[PRISUSTVO]]+Table7[[#This Row],[AKTIVNOST]]+Table7[[#This Row],[KOLOKV. I]]+Table7[[#This Row],[KOLOKV. II]]+Table7[[#This Row],[SEMINAR]]</f>
        <v>20.5</v>
      </c>
      <c r="AH87">
        <f>Table7[[#This Row],[Σ PREDISP.]]-28</f>
        <v>-7.5</v>
      </c>
      <c r="AJ87">
        <f>Table7[[#This Row],[Σ PREDISP.]]+Table7[[#This Row],[ISPIT]]</f>
        <v>20.5</v>
      </c>
      <c r="AK87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5</v>
      </c>
    </row>
    <row r="88" spans="1:37" x14ac:dyDescent="0.25">
      <c r="A88" s="3" t="s">
        <v>481</v>
      </c>
      <c r="B88" t="s">
        <v>482</v>
      </c>
      <c r="C88" s="1">
        <f>IF(SUM(Table7[[#This Row],[18-20.10.]:[17-19.01.]])&gt;=8,5,0)</f>
        <v>0</v>
      </c>
      <c r="I88">
        <v>1</v>
      </c>
      <c r="J88">
        <v>1</v>
      </c>
      <c r="Q88" s="1">
        <f>SUM(Table7[[#This Row],[18-20.10.2]:[10-12.01.13]])</f>
        <v>0</v>
      </c>
      <c r="AD88" s="21">
        <v>0</v>
      </c>
      <c r="AE88" s="21"/>
      <c r="AF88" s="21"/>
      <c r="AG88" s="1">
        <f>Table7[[#This Row],[PRISUSTVO]]+Table7[[#This Row],[AKTIVNOST]]+Table7[[#This Row],[KOLOKV. I]]+Table7[[#This Row],[KOLOKV. II]]+Table7[[#This Row],[SEMINAR]]</f>
        <v>0</v>
      </c>
      <c r="AH88" s="1">
        <f>Table7[[#This Row],[Σ PREDISP.]]-28</f>
        <v>-28</v>
      </c>
      <c r="AJ88" s="1">
        <f>Table7[[#This Row],[Σ PREDISP.]]+Table7[[#This Row],[ISPIT]]</f>
        <v>0</v>
      </c>
      <c r="AK88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5</v>
      </c>
    </row>
    <row r="89" spans="1:37" x14ac:dyDescent="0.25">
      <c r="A89" s="3" t="s">
        <v>0</v>
      </c>
      <c r="B89" t="s">
        <v>1</v>
      </c>
      <c r="C89">
        <f>IF(SUM(Table7[[#This Row],[18-20.10.]:[17-19.01.]])&gt;=8,5,0)</f>
        <v>5</v>
      </c>
      <c r="D89">
        <v>1</v>
      </c>
      <c r="E89">
        <v>1</v>
      </c>
      <c r="F89">
        <v>1</v>
      </c>
      <c r="I89">
        <v>1</v>
      </c>
      <c r="J89">
        <v>1</v>
      </c>
      <c r="K89">
        <v>1</v>
      </c>
      <c r="N89">
        <v>1</v>
      </c>
      <c r="O89">
        <v>1</v>
      </c>
      <c r="Q89">
        <f>SUM(Table7[[#This Row],[18-20.10.2]:[10-12.01.13]])</f>
        <v>10</v>
      </c>
      <c r="S89">
        <v>1</v>
      </c>
      <c r="T89">
        <v>4</v>
      </c>
      <c r="W89">
        <v>1</v>
      </c>
      <c r="X89">
        <v>1</v>
      </c>
      <c r="AB89">
        <v>1</v>
      </c>
      <c r="AC89">
        <v>2</v>
      </c>
      <c r="AD89" s="21">
        <v>14.5</v>
      </c>
      <c r="AE89" s="21">
        <v>12</v>
      </c>
      <c r="AF89" s="21">
        <v>10</v>
      </c>
      <c r="AG89">
        <f>Table7[[#This Row],[PRISUSTVO]]+Table7[[#This Row],[AKTIVNOST]]+Table7[[#This Row],[KOLOKV. I]]+Table7[[#This Row],[KOLOKV. II]]+Table7[[#This Row],[SEMINAR]]</f>
        <v>51.5</v>
      </c>
      <c r="AH89">
        <f>Table7[[#This Row],[Σ PREDISP.]]-28</f>
        <v>23.5</v>
      </c>
      <c r="AI89">
        <v>32</v>
      </c>
      <c r="AJ89">
        <f>Table7[[#This Row],[Σ PREDISP.]]+Table7[[#This Row],[ISPIT]]</f>
        <v>83.5</v>
      </c>
      <c r="AK89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9</v>
      </c>
    </row>
    <row r="90" spans="1:37" x14ac:dyDescent="0.25">
      <c r="A90" s="3" t="s">
        <v>166</v>
      </c>
      <c r="B90" t="s">
        <v>167</v>
      </c>
      <c r="C90">
        <f>IF(SUM(Table7[[#This Row],[18-20.10.]:[17-19.01.]])&gt;=8,5,0)</f>
        <v>0</v>
      </c>
      <c r="D90">
        <v>1</v>
      </c>
      <c r="E90">
        <v>1</v>
      </c>
      <c r="F90">
        <v>1</v>
      </c>
      <c r="H90">
        <v>1</v>
      </c>
      <c r="I90">
        <v>1</v>
      </c>
      <c r="K90">
        <v>1</v>
      </c>
      <c r="N90">
        <v>1</v>
      </c>
      <c r="Q90">
        <f>SUM(Table7[[#This Row],[18-20.10.2]:[10-12.01.13]])</f>
        <v>5.5</v>
      </c>
      <c r="S90">
        <v>1</v>
      </c>
      <c r="Y90">
        <v>4</v>
      </c>
      <c r="AB90">
        <v>0.5</v>
      </c>
      <c r="AD90" s="21">
        <v>11</v>
      </c>
      <c r="AE90" s="21">
        <v>9.5</v>
      </c>
      <c r="AF90" s="21"/>
      <c r="AG90">
        <f>Table7[[#This Row],[PRISUSTVO]]+Table7[[#This Row],[AKTIVNOST]]+Table7[[#This Row],[KOLOKV. I]]+Table7[[#This Row],[KOLOKV. II]]+Table7[[#This Row],[SEMINAR]]</f>
        <v>26</v>
      </c>
      <c r="AH90">
        <f>Table7[[#This Row],[Σ PREDISP.]]-28</f>
        <v>-2</v>
      </c>
      <c r="AJ90">
        <f>Table7[[#This Row],[Σ PREDISP.]]+Table7[[#This Row],[ISPIT]]</f>
        <v>26</v>
      </c>
      <c r="AK90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5</v>
      </c>
    </row>
    <row r="91" spans="1:37" x14ac:dyDescent="0.25">
      <c r="A91" s="3" t="s">
        <v>237</v>
      </c>
      <c r="B91" t="s">
        <v>238</v>
      </c>
      <c r="C91">
        <f>IF(SUM(Table7[[#This Row],[18-20.10.]:[17-19.01.]])&gt;=8,5,0)</f>
        <v>5</v>
      </c>
      <c r="D91">
        <v>1</v>
      </c>
      <c r="E91">
        <v>1</v>
      </c>
      <c r="F91">
        <v>1</v>
      </c>
      <c r="H91">
        <v>1</v>
      </c>
      <c r="J91">
        <v>1</v>
      </c>
      <c r="K91">
        <v>1</v>
      </c>
      <c r="M91">
        <v>1</v>
      </c>
      <c r="N91">
        <v>1</v>
      </c>
      <c r="Q91">
        <f>SUM(Table7[[#This Row],[18-20.10.2]:[10-12.01.13]])</f>
        <v>10</v>
      </c>
      <c r="R91">
        <v>2.5</v>
      </c>
      <c r="S91">
        <v>1</v>
      </c>
      <c r="T91">
        <v>1</v>
      </c>
      <c r="V91">
        <v>5</v>
      </c>
      <c r="AC91">
        <v>0.5</v>
      </c>
      <c r="AD91" s="21">
        <v>13.5</v>
      </c>
      <c r="AE91" s="21">
        <v>14.5</v>
      </c>
      <c r="AF91" s="21">
        <v>10</v>
      </c>
      <c r="AG91">
        <f>Table7[[#This Row],[PRISUSTVO]]+Table7[[#This Row],[AKTIVNOST]]+Table7[[#This Row],[KOLOKV. I]]+Table7[[#This Row],[KOLOKV. II]]+Table7[[#This Row],[SEMINAR]]</f>
        <v>53</v>
      </c>
      <c r="AH91">
        <f>Table7[[#This Row],[Σ PREDISP.]]-28</f>
        <v>25</v>
      </c>
      <c r="AI91">
        <v>40</v>
      </c>
      <c r="AJ91">
        <f>Table7[[#This Row],[Σ PREDISP.]]+Table7[[#This Row],[ISPIT]]</f>
        <v>93</v>
      </c>
      <c r="AK91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10</v>
      </c>
    </row>
    <row r="92" spans="1:37" x14ac:dyDescent="0.25">
      <c r="A92" s="3" t="s">
        <v>114</v>
      </c>
      <c r="B92" t="s">
        <v>397</v>
      </c>
      <c r="C92">
        <f>IF(SUM(Table7[[#This Row],[18-20.10.]:[17-19.01.]])&gt;=8,5,0)</f>
        <v>5</v>
      </c>
      <c r="D92">
        <v>1</v>
      </c>
      <c r="E92">
        <v>1</v>
      </c>
      <c r="F92">
        <v>1</v>
      </c>
      <c r="I92">
        <v>1</v>
      </c>
      <c r="K92">
        <v>1</v>
      </c>
      <c r="M92">
        <v>1</v>
      </c>
      <c r="N92">
        <v>1</v>
      </c>
      <c r="O92">
        <v>1</v>
      </c>
      <c r="P92">
        <v>1</v>
      </c>
      <c r="Q92">
        <f>SUM(Table7[[#This Row],[18-20.10.2]:[10-12.01.13]])</f>
        <v>9</v>
      </c>
      <c r="S92">
        <v>1</v>
      </c>
      <c r="T92">
        <v>4</v>
      </c>
      <c r="W92">
        <v>1</v>
      </c>
      <c r="AB92">
        <v>1</v>
      </c>
      <c r="AC92">
        <v>2</v>
      </c>
      <c r="AD92" s="21">
        <v>10.5</v>
      </c>
      <c r="AE92" s="21">
        <v>12</v>
      </c>
      <c r="AF92" s="21">
        <v>10</v>
      </c>
      <c r="AG92">
        <f>Table7[[#This Row],[PRISUSTVO]]+Table7[[#This Row],[AKTIVNOST]]+Table7[[#This Row],[KOLOKV. I]]+Table7[[#This Row],[KOLOKV. II]]+Table7[[#This Row],[SEMINAR]]</f>
        <v>46.5</v>
      </c>
      <c r="AH92">
        <f>Table7[[#This Row],[Σ PREDISP.]]-28</f>
        <v>18.5</v>
      </c>
      <c r="AI92">
        <v>45</v>
      </c>
      <c r="AJ92">
        <f>Table7[[#This Row],[Σ PREDISP.]]+Table7[[#This Row],[ISPIT]]</f>
        <v>91.5</v>
      </c>
      <c r="AK92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10</v>
      </c>
    </row>
    <row r="93" spans="1:37" x14ac:dyDescent="0.25">
      <c r="A93" s="3" t="s">
        <v>115</v>
      </c>
      <c r="B93" t="s">
        <v>116</v>
      </c>
      <c r="C93">
        <f>IF(SUM(Table7[[#This Row],[18-20.10.]:[17-19.01.]])&gt;=8,5,0)</f>
        <v>5</v>
      </c>
      <c r="D93">
        <v>1</v>
      </c>
      <c r="E93">
        <v>1</v>
      </c>
      <c r="F93">
        <v>1</v>
      </c>
      <c r="I93">
        <v>1</v>
      </c>
      <c r="J93">
        <v>1</v>
      </c>
      <c r="K93">
        <v>1</v>
      </c>
      <c r="M93">
        <v>1</v>
      </c>
      <c r="N93">
        <v>1</v>
      </c>
      <c r="O93">
        <v>1</v>
      </c>
      <c r="P93">
        <v>1</v>
      </c>
      <c r="Q93">
        <f>SUM(Table7[[#This Row],[18-20.10.2]:[10-12.01.13]])</f>
        <v>10</v>
      </c>
      <c r="R93">
        <v>0.5</v>
      </c>
      <c r="S93">
        <v>1</v>
      </c>
      <c r="T93">
        <v>4</v>
      </c>
      <c r="W93">
        <v>1</v>
      </c>
      <c r="X93">
        <v>1</v>
      </c>
      <c r="AB93">
        <v>1</v>
      </c>
      <c r="AC93">
        <v>1.5</v>
      </c>
      <c r="AD93" s="21">
        <v>13</v>
      </c>
      <c r="AE93" s="21">
        <v>14</v>
      </c>
      <c r="AF93" s="21">
        <v>10</v>
      </c>
      <c r="AG93">
        <f>Table7[[#This Row],[PRISUSTVO]]+Table7[[#This Row],[AKTIVNOST]]+Table7[[#This Row],[KOLOKV. I]]+Table7[[#This Row],[KOLOKV. II]]+Table7[[#This Row],[SEMINAR]]</f>
        <v>52</v>
      </c>
      <c r="AH93">
        <f>Table7[[#This Row],[Σ PREDISP.]]-28</f>
        <v>24</v>
      </c>
      <c r="AI93">
        <v>42</v>
      </c>
      <c r="AJ93">
        <f>Table7[[#This Row],[Σ PREDISP.]]+Table7[[#This Row],[ISPIT]]</f>
        <v>94</v>
      </c>
      <c r="AK93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10</v>
      </c>
    </row>
    <row r="94" spans="1:37" x14ac:dyDescent="0.25">
      <c r="A94" s="3" t="s">
        <v>13</v>
      </c>
      <c r="B94" t="s">
        <v>399</v>
      </c>
      <c r="C94">
        <f>IF(SUM(Table7[[#This Row],[18-20.10.]:[17-19.01.]])&gt;=8,5,0)</f>
        <v>5</v>
      </c>
      <c r="D94">
        <v>1</v>
      </c>
      <c r="E94">
        <v>1</v>
      </c>
      <c r="F94">
        <v>1</v>
      </c>
      <c r="H94">
        <v>1</v>
      </c>
      <c r="I94">
        <v>1</v>
      </c>
      <c r="K94">
        <v>1</v>
      </c>
      <c r="N94">
        <v>1</v>
      </c>
      <c r="P94">
        <v>1</v>
      </c>
      <c r="Q94">
        <f>SUM(Table7[[#This Row],[18-20.10.2]:[10-12.01.13]])</f>
        <v>10</v>
      </c>
      <c r="R94">
        <v>1.5</v>
      </c>
      <c r="S94">
        <v>5</v>
      </c>
      <c r="T94">
        <v>1.5</v>
      </c>
      <c r="U94">
        <v>0.5</v>
      </c>
      <c r="V94">
        <v>0.5</v>
      </c>
      <c r="W94">
        <v>1</v>
      </c>
      <c r="AD94" s="21">
        <v>15</v>
      </c>
      <c r="AE94" s="21">
        <v>12.5</v>
      </c>
      <c r="AF94" s="21">
        <v>10</v>
      </c>
      <c r="AG94">
        <f>Table7[[#This Row],[PRISUSTVO]]+Table7[[#This Row],[AKTIVNOST]]+Table7[[#This Row],[KOLOKV. I]]+Table7[[#This Row],[KOLOKV. II]]+Table7[[#This Row],[SEMINAR]]</f>
        <v>52.5</v>
      </c>
      <c r="AH94">
        <f>Table7[[#This Row],[Σ PREDISP.]]-28</f>
        <v>24.5</v>
      </c>
      <c r="AI94">
        <v>43</v>
      </c>
      <c r="AJ94">
        <f>Table7[[#This Row],[Σ PREDISP.]]+Table7[[#This Row],[ISPIT]]</f>
        <v>95.5</v>
      </c>
      <c r="AK94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10</v>
      </c>
    </row>
    <row r="95" spans="1:37" x14ac:dyDescent="0.25">
      <c r="A95" s="3" t="s">
        <v>464</v>
      </c>
      <c r="B95" t="s">
        <v>463</v>
      </c>
      <c r="C95" s="1">
        <f>IF(SUM(Table7[[#This Row],[18-20.10.]:[17-19.01.]])&gt;=8,5,0)</f>
        <v>0</v>
      </c>
      <c r="H95">
        <v>1</v>
      </c>
      <c r="M95">
        <v>1</v>
      </c>
      <c r="N95">
        <v>1</v>
      </c>
      <c r="Q95" s="1">
        <f>SUM(Table7[[#This Row],[18-20.10.2]:[10-12.01.13]])</f>
        <v>0</v>
      </c>
      <c r="AD95" s="21">
        <v>0</v>
      </c>
      <c r="AE95" s="21"/>
      <c r="AF95" s="21"/>
      <c r="AG95" s="1">
        <f>Table7[[#This Row],[PRISUSTVO]]+Table7[[#This Row],[AKTIVNOST]]+Table7[[#This Row],[KOLOKV. I]]+Table7[[#This Row],[KOLOKV. II]]+Table7[[#This Row],[SEMINAR]]</f>
        <v>0</v>
      </c>
      <c r="AH95" s="1">
        <f>Table7[[#This Row],[Σ PREDISP.]]-28</f>
        <v>-28</v>
      </c>
      <c r="AJ95" s="1">
        <f>Table7[[#This Row],[Σ PREDISP.]]+Table7[[#This Row],[ISPIT]]</f>
        <v>0</v>
      </c>
      <c r="AK95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5</v>
      </c>
    </row>
    <row r="96" spans="1:37" x14ac:dyDescent="0.25">
      <c r="A96" s="3" t="s">
        <v>283</v>
      </c>
      <c r="B96" t="s">
        <v>284</v>
      </c>
      <c r="C96">
        <f>IF(SUM(Table7[[#This Row],[18-20.10.]:[17-19.01.]])&gt;=8,5,0)</f>
        <v>5</v>
      </c>
      <c r="D96">
        <v>1</v>
      </c>
      <c r="E96">
        <v>1</v>
      </c>
      <c r="F96">
        <v>1</v>
      </c>
      <c r="H96">
        <v>1</v>
      </c>
      <c r="I96">
        <v>1</v>
      </c>
      <c r="J96">
        <v>1</v>
      </c>
      <c r="K96">
        <v>1</v>
      </c>
      <c r="M96">
        <v>1</v>
      </c>
      <c r="N96">
        <v>1</v>
      </c>
      <c r="P96">
        <v>1</v>
      </c>
      <c r="Q96">
        <f>SUM(Table7[[#This Row],[18-20.10.2]:[10-12.01.13]])</f>
        <v>8</v>
      </c>
      <c r="S96">
        <v>1</v>
      </c>
      <c r="V96">
        <v>0.5</v>
      </c>
      <c r="W96">
        <v>1</v>
      </c>
      <c r="X96">
        <v>1</v>
      </c>
      <c r="Y96">
        <v>4</v>
      </c>
      <c r="AB96">
        <v>0.5</v>
      </c>
      <c r="AD96" s="21">
        <v>9</v>
      </c>
      <c r="AE96" s="21">
        <v>10.5</v>
      </c>
      <c r="AF96" s="21"/>
      <c r="AG96">
        <f>Table7[[#This Row],[PRISUSTVO]]+Table7[[#This Row],[AKTIVNOST]]+Table7[[#This Row],[KOLOKV. I]]+Table7[[#This Row],[KOLOKV. II]]+Table7[[#This Row],[SEMINAR]]</f>
        <v>32.5</v>
      </c>
      <c r="AH96">
        <f>Table7[[#This Row],[Σ PREDISP.]]-28</f>
        <v>4.5</v>
      </c>
      <c r="AI96">
        <v>35</v>
      </c>
      <c r="AJ96">
        <f>Table7[[#This Row],[Σ PREDISP.]]+Table7[[#This Row],[ISPIT]]</f>
        <v>67.5</v>
      </c>
      <c r="AK96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7</v>
      </c>
    </row>
    <row r="97" spans="1:37" x14ac:dyDescent="0.25">
      <c r="A97" s="3" t="s">
        <v>97</v>
      </c>
      <c r="B97" t="s">
        <v>98</v>
      </c>
      <c r="C97">
        <f>IF(SUM(Table7[[#This Row],[18-20.10.]:[17-19.01.]])&gt;=8,5,0)</f>
        <v>0</v>
      </c>
      <c r="E97">
        <v>1</v>
      </c>
      <c r="I97">
        <v>1</v>
      </c>
      <c r="J97">
        <v>1</v>
      </c>
      <c r="N97">
        <v>1</v>
      </c>
      <c r="O97">
        <v>1</v>
      </c>
      <c r="P97">
        <v>1</v>
      </c>
      <c r="Q97">
        <f>SUM(Table7[[#This Row],[18-20.10.2]:[10-12.01.13]])</f>
        <v>10</v>
      </c>
      <c r="S97">
        <v>5</v>
      </c>
      <c r="X97">
        <v>1</v>
      </c>
      <c r="Y97">
        <v>3</v>
      </c>
      <c r="AB97">
        <v>1</v>
      </c>
      <c r="AD97" s="21">
        <v>8</v>
      </c>
      <c r="AE97" s="21">
        <v>10.5</v>
      </c>
      <c r="AF97" s="21">
        <v>10</v>
      </c>
      <c r="AG97">
        <f>Table7[[#This Row],[PRISUSTVO]]+Table7[[#This Row],[AKTIVNOST]]+Table7[[#This Row],[KOLOKV. I]]+Table7[[#This Row],[KOLOKV. II]]+Table7[[#This Row],[SEMINAR]]</f>
        <v>38.5</v>
      </c>
      <c r="AH97">
        <f>Table7[[#This Row],[Σ PREDISP.]]-28</f>
        <v>10.5</v>
      </c>
      <c r="AI97">
        <v>43</v>
      </c>
      <c r="AJ97">
        <f>Table7[[#This Row],[Σ PREDISP.]]+Table7[[#This Row],[ISPIT]]</f>
        <v>81.5</v>
      </c>
      <c r="AK97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9</v>
      </c>
    </row>
    <row r="98" spans="1:37" x14ac:dyDescent="0.25">
      <c r="A98" s="3" t="s">
        <v>231</v>
      </c>
      <c r="B98" t="s">
        <v>232</v>
      </c>
      <c r="C98">
        <f>IF(SUM(Table7[[#This Row],[18-20.10.]:[17-19.01.]])&gt;=8,5,0)</f>
        <v>5</v>
      </c>
      <c r="D98">
        <v>1</v>
      </c>
      <c r="E98">
        <v>1</v>
      </c>
      <c r="F98">
        <v>1</v>
      </c>
      <c r="H98">
        <v>1</v>
      </c>
      <c r="I98">
        <v>1</v>
      </c>
      <c r="J98">
        <v>1</v>
      </c>
      <c r="K98">
        <v>1</v>
      </c>
      <c r="M98">
        <v>1</v>
      </c>
      <c r="N98">
        <v>1</v>
      </c>
      <c r="O98">
        <v>1</v>
      </c>
      <c r="Q98">
        <f>SUM(Table7[[#This Row],[18-20.10.2]:[10-12.01.13]])</f>
        <v>10</v>
      </c>
      <c r="S98">
        <v>5</v>
      </c>
      <c r="T98">
        <v>1</v>
      </c>
      <c r="V98">
        <v>1.5</v>
      </c>
      <c r="W98">
        <v>1</v>
      </c>
      <c r="X98">
        <v>1</v>
      </c>
      <c r="Y98">
        <v>0.5</v>
      </c>
      <c r="AD98" s="21">
        <v>15</v>
      </c>
      <c r="AE98" s="21">
        <v>13</v>
      </c>
      <c r="AF98" s="21">
        <v>10</v>
      </c>
      <c r="AG98">
        <f>Table7[[#This Row],[PRISUSTVO]]+Table7[[#This Row],[AKTIVNOST]]+Table7[[#This Row],[KOLOKV. I]]+Table7[[#This Row],[KOLOKV. II]]+Table7[[#This Row],[SEMINAR]]</f>
        <v>53</v>
      </c>
      <c r="AH98">
        <f>Table7[[#This Row],[Σ PREDISP.]]-28</f>
        <v>25</v>
      </c>
      <c r="AI98">
        <v>0</v>
      </c>
      <c r="AJ98">
        <f>Table7[[#This Row],[Σ PREDISP.]]+Table7[[#This Row],[ISPIT]]</f>
        <v>53</v>
      </c>
      <c r="AK98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5</v>
      </c>
    </row>
    <row r="99" spans="1:37" x14ac:dyDescent="0.25">
      <c r="A99" s="3" t="s">
        <v>561</v>
      </c>
      <c r="B99" t="s">
        <v>562</v>
      </c>
      <c r="C99" s="1">
        <f>IF(SUM(Table7[[#This Row],[18-20.10.]:[17-19.01.]])&gt;=8,5,0)</f>
        <v>5</v>
      </c>
      <c r="D99">
        <v>1</v>
      </c>
      <c r="E99">
        <v>1</v>
      </c>
      <c r="F99">
        <v>1</v>
      </c>
      <c r="G99">
        <v>1</v>
      </c>
      <c r="H99">
        <v>1</v>
      </c>
      <c r="I99">
        <v>1</v>
      </c>
      <c r="J99">
        <v>1</v>
      </c>
      <c r="K99">
        <v>1</v>
      </c>
      <c r="L99">
        <v>1</v>
      </c>
      <c r="Q99" s="1">
        <f>SUM(Table7[[#This Row],[18-20.10.2]:[10-12.01.13]])</f>
        <v>4</v>
      </c>
      <c r="R99">
        <v>4</v>
      </c>
      <c r="AD99" s="21">
        <v>10</v>
      </c>
      <c r="AE99" s="21">
        <v>12</v>
      </c>
      <c r="AF99" s="21">
        <v>5</v>
      </c>
      <c r="AG99" s="1">
        <f>Table7[[#This Row],[PRISUSTVO]]+Table7[[#This Row],[AKTIVNOST]]+Table7[[#This Row],[KOLOKV. I]]+Table7[[#This Row],[KOLOKV. II]]+Table7[[#This Row],[SEMINAR]]</f>
        <v>36</v>
      </c>
      <c r="AH99" s="1">
        <f>Table7[[#This Row],[Σ PREDISP.]]-28</f>
        <v>8</v>
      </c>
      <c r="AI99">
        <v>23</v>
      </c>
      <c r="AJ99" s="1">
        <f>Table7[[#This Row],[Σ PREDISP.]]+Table7[[#This Row],[ISPIT]]</f>
        <v>59</v>
      </c>
      <c r="AK99" s="1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6</v>
      </c>
    </row>
    <row r="100" spans="1:37" x14ac:dyDescent="0.25">
      <c r="A100" s="3" t="s">
        <v>557</v>
      </c>
      <c r="B100" t="s">
        <v>558</v>
      </c>
      <c r="C100" s="1">
        <f>IF(SUM(Table7[[#This Row],[18-20.10.]:[17-19.01.]])&gt;=8,5,0)</f>
        <v>0</v>
      </c>
      <c r="Q100" s="1">
        <f>SUM(Table7[[#This Row],[18-20.10.2]:[10-12.01.13]])</f>
        <v>2</v>
      </c>
      <c r="W100">
        <v>2</v>
      </c>
      <c r="AD100" s="21">
        <v>10</v>
      </c>
      <c r="AE100" s="21">
        <v>9</v>
      </c>
      <c r="AF100" s="21"/>
      <c r="AG100" s="1">
        <f>Table7[[#This Row],[PRISUSTVO]]+Table7[[#This Row],[AKTIVNOST]]+Table7[[#This Row],[KOLOKV. I]]+Table7[[#This Row],[KOLOKV. II]]+Table7[[#This Row],[SEMINAR]]</f>
        <v>21</v>
      </c>
      <c r="AH100" s="1">
        <f>Table7[[#This Row],[Σ PREDISP.]]-28</f>
        <v>-7</v>
      </c>
      <c r="AJ100" s="1">
        <f>Table7[[#This Row],[Σ PREDISP.]]+Table7[[#This Row],[ISPIT]]</f>
        <v>21</v>
      </c>
      <c r="AK100" s="1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5</v>
      </c>
    </row>
    <row r="101" spans="1:37" x14ac:dyDescent="0.25">
      <c r="A101" s="3" t="s">
        <v>42</v>
      </c>
      <c r="B101" t="s">
        <v>43</v>
      </c>
      <c r="C101">
        <f>IF(SUM(Table7[[#This Row],[18-20.10.]:[17-19.01.]])&gt;=8,5,0)</f>
        <v>0</v>
      </c>
      <c r="Q101">
        <f>SUM(Table7[[#This Row],[18-20.10.2]:[10-12.01.13]])</f>
        <v>0</v>
      </c>
      <c r="AD101" s="21">
        <v>8</v>
      </c>
      <c r="AE101" s="21"/>
      <c r="AF101" s="21"/>
      <c r="AG101">
        <f>Table7[[#This Row],[PRISUSTVO]]+Table7[[#This Row],[AKTIVNOST]]+Table7[[#This Row],[KOLOKV. I]]+Table7[[#This Row],[KOLOKV. II]]+Table7[[#This Row],[SEMINAR]]</f>
        <v>8</v>
      </c>
      <c r="AH101">
        <f>Table7[[#This Row],[Σ PREDISP.]]-28</f>
        <v>-20</v>
      </c>
      <c r="AJ101">
        <f>Table7[[#This Row],[Σ PREDISP.]]+Table7[[#This Row],[ISPIT]]</f>
        <v>8</v>
      </c>
      <c r="AK101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5</v>
      </c>
    </row>
    <row r="102" spans="1:37" x14ac:dyDescent="0.25">
      <c r="A102" s="3" t="s">
        <v>551</v>
      </c>
      <c r="B102" t="s">
        <v>552</v>
      </c>
      <c r="C102" s="1">
        <f>IF(SUM(Table7[[#This Row],[18-20.10.]:[17-19.01.]])&gt;=8,5,0)</f>
        <v>0</v>
      </c>
      <c r="Q102" s="1">
        <f>SUM(Table7[[#This Row],[18-20.10.2]:[10-12.01.13]])</f>
        <v>0</v>
      </c>
      <c r="AD102" s="21">
        <v>0</v>
      </c>
      <c r="AE102" s="21">
        <v>0</v>
      </c>
      <c r="AF102" s="21"/>
      <c r="AG102" s="1">
        <f>Table7[[#This Row],[PRISUSTVO]]+Table7[[#This Row],[AKTIVNOST]]+Table7[[#This Row],[KOLOKV. I]]+Table7[[#This Row],[KOLOKV. II]]+Table7[[#This Row],[SEMINAR]]</f>
        <v>0</v>
      </c>
      <c r="AH102" s="1">
        <f>Table7[[#This Row],[Σ PREDISP.]]-28</f>
        <v>-28</v>
      </c>
      <c r="AJ102" s="1">
        <f>Table7[[#This Row],[Σ PREDISP.]]+Table7[[#This Row],[ISPIT]]</f>
        <v>0</v>
      </c>
      <c r="AK102" s="1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5</v>
      </c>
    </row>
    <row r="103" spans="1:37" x14ac:dyDescent="0.25">
      <c r="A103" s="3" t="s">
        <v>40</v>
      </c>
      <c r="B103" t="s">
        <v>41</v>
      </c>
      <c r="C103">
        <f>IF(SUM(Table7[[#This Row],[18-20.10.]:[17-19.01.]])&gt;=8,5,0)</f>
        <v>0</v>
      </c>
      <c r="E103">
        <v>1</v>
      </c>
      <c r="F103">
        <v>1</v>
      </c>
      <c r="Q103">
        <f>SUM(Table7[[#This Row],[18-20.10.2]:[10-12.01.13]])</f>
        <v>1</v>
      </c>
      <c r="S103">
        <v>1</v>
      </c>
      <c r="AD103" s="21">
        <v>0</v>
      </c>
      <c r="AE103" s="21"/>
      <c r="AF103" s="21"/>
      <c r="AG103">
        <f>Table7[[#This Row],[PRISUSTVO]]+Table7[[#This Row],[AKTIVNOST]]+Table7[[#This Row],[KOLOKV. I]]+Table7[[#This Row],[KOLOKV. II]]+Table7[[#This Row],[SEMINAR]]</f>
        <v>1</v>
      </c>
      <c r="AH103">
        <f>Table7[[#This Row],[Σ PREDISP.]]-28</f>
        <v>-27</v>
      </c>
      <c r="AJ103">
        <f>Table7[[#This Row],[Σ PREDISP.]]+Table7[[#This Row],[ISPIT]]</f>
        <v>1</v>
      </c>
      <c r="AK103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5</v>
      </c>
    </row>
    <row r="104" spans="1:37" x14ac:dyDescent="0.25">
      <c r="A104" s="3" t="s">
        <v>266</v>
      </c>
      <c r="B104" t="s">
        <v>267</v>
      </c>
      <c r="C104">
        <f>IF(SUM(Table7[[#This Row],[18-20.10.]:[17-19.01.]])&gt;=8,5,0)</f>
        <v>0</v>
      </c>
      <c r="D104">
        <v>1</v>
      </c>
      <c r="E104">
        <v>1</v>
      </c>
      <c r="H104">
        <v>1</v>
      </c>
      <c r="I104">
        <v>1</v>
      </c>
      <c r="Q104">
        <f>SUM(Table7[[#This Row],[18-20.10.2]:[10-12.01.13]])</f>
        <v>1</v>
      </c>
      <c r="S104">
        <v>1</v>
      </c>
      <c r="AD104" s="21">
        <v>10.5</v>
      </c>
      <c r="AE104" s="21">
        <v>11.5</v>
      </c>
      <c r="AF104" s="21"/>
      <c r="AG104">
        <f>Table7[[#This Row],[PRISUSTVO]]+Table7[[#This Row],[AKTIVNOST]]+Table7[[#This Row],[KOLOKV. I]]+Table7[[#This Row],[KOLOKV. II]]+Table7[[#This Row],[SEMINAR]]</f>
        <v>23</v>
      </c>
      <c r="AH104">
        <f>Table7[[#This Row],[Σ PREDISP.]]-28</f>
        <v>-5</v>
      </c>
      <c r="AJ104">
        <f>Table7[[#This Row],[Σ PREDISP.]]+Table7[[#This Row],[ISPIT]]</f>
        <v>23</v>
      </c>
      <c r="AK104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5</v>
      </c>
    </row>
    <row r="105" spans="1:37" x14ac:dyDescent="0.25">
      <c r="A105" s="3" t="s">
        <v>264</v>
      </c>
      <c r="B105" t="s">
        <v>265</v>
      </c>
      <c r="C105">
        <f>IF(SUM(Table7[[#This Row],[18-20.10.]:[17-19.01.]])&gt;=8,5,0)</f>
        <v>5</v>
      </c>
      <c r="D105">
        <v>1</v>
      </c>
      <c r="E105">
        <v>1</v>
      </c>
      <c r="F105">
        <v>1</v>
      </c>
      <c r="H105">
        <v>1</v>
      </c>
      <c r="I105">
        <v>1</v>
      </c>
      <c r="K105">
        <v>1</v>
      </c>
      <c r="N105">
        <v>1</v>
      </c>
      <c r="P105">
        <v>1</v>
      </c>
      <c r="Q105">
        <f>SUM(Table7[[#This Row],[18-20.10.2]:[10-12.01.13]])</f>
        <v>7</v>
      </c>
      <c r="S105">
        <v>1</v>
      </c>
      <c r="W105">
        <v>5</v>
      </c>
      <c r="Y105">
        <v>1</v>
      </c>
      <c r="AD105" s="21">
        <v>15</v>
      </c>
      <c r="AE105" s="21">
        <v>11</v>
      </c>
      <c r="AF105" s="21"/>
      <c r="AG105">
        <f>Table7[[#This Row],[PRISUSTVO]]+Table7[[#This Row],[AKTIVNOST]]+Table7[[#This Row],[KOLOKV. I]]+Table7[[#This Row],[KOLOKV. II]]+Table7[[#This Row],[SEMINAR]]</f>
        <v>38</v>
      </c>
      <c r="AH105">
        <f>Table7[[#This Row],[Σ PREDISP.]]-28</f>
        <v>10</v>
      </c>
      <c r="AI105">
        <v>40</v>
      </c>
      <c r="AJ105">
        <f>Table7[[#This Row],[Σ PREDISP.]]+Table7[[#This Row],[ISPIT]]</f>
        <v>78</v>
      </c>
      <c r="AK105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8</v>
      </c>
    </row>
    <row r="106" spans="1:37" x14ac:dyDescent="0.25">
      <c r="A106" s="3" t="s">
        <v>262</v>
      </c>
      <c r="B106" t="s">
        <v>263</v>
      </c>
      <c r="C106">
        <f>IF(SUM(Table7[[#This Row],[18-20.10.]:[17-19.01.]])&gt;=8,5,0)</f>
        <v>5</v>
      </c>
      <c r="D106">
        <v>1</v>
      </c>
      <c r="E106">
        <v>1</v>
      </c>
      <c r="F106">
        <v>1</v>
      </c>
      <c r="H106">
        <v>1</v>
      </c>
      <c r="I106">
        <v>1</v>
      </c>
      <c r="K106">
        <v>1</v>
      </c>
      <c r="N106">
        <v>1</v>
      </c>
      <c r="P106">
        <v>1</v>
      </c>
      <c r="Q106">
        <f>SUM(Table7[[#This Row],[18-20.10.2]:[10-12.01.13]])</f>
        <v>6</v>
      </c>
      <c r="S106">
        <v>1</v>
      </c>
      <c r="W106">
        <v>4</v>
      </c>
      <c r="Y106">
        <v>1</v>
      </c>
      <c r="AD106" s="21">
        <v>10</v>
      </c>
      <c r="AE106" s="21">
        <v>11</v>
      </c>
      <c r="AF106" s="21"/>
      <c r="AG106">
        <f>Table7[[#This Row],[PRISUSTVO]]+Table7[[#This Row],[AKTIVNOST]]+Table7[[#This Row],[KOLOKV. I]]+Table7[[#This Row],[KOLOKV. II]]+Table7[[#This Row],[SEMINAR]]</f>
        <v>32</v>
      </c>
      <c r="AH106">
        <f>Table7[[#This Row],[Σ PREDISP.]]-28</f>
        <v>4</v>
      </c>
      <c r="AI106">
        <v>43</v>
      </c>
      <c r="AJ106">
        <f>Table7[[#This Row],[Σ PREDISP.]]+Table7[[#This Row],[ISPIT]]</f>
        <v>75</v>
      </c>
      <c r="AK106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8</v>
      </c>
    </row>
    <row r="107" spans="1:37" x14ac:dyDescent="0.25">
      <c r="A107" s="3" t="s">
        <v>196</v>
      </c>
      <c r="B107" t="s">
        <v>197</v>
      </c>
      <c r="C107">
        <f>IF(SUM(Table7[[#This Row],[18-20.10.]:[17-19.01.]])&gt;=8,5,0)</f>
        <v>5</v>
      </c>
      <c r="D107">
        <v>1</v>
      </c>
      <c r="F107">
        <v>1</v>
      </c>
      <c r="G107">
        <v>1</v>
      </c>
      <c r="I107">
        <v>1</v>
      </c>
      <c r="J107">
        <v>1</v>
      </c>
      <c r="K107">
        <v>1</v>
      </c>
      <c r="L107">
        <v>1</v>
      </c>
      <c r="N107">
        <v>1</v>
      </c>
      <c r="O107">
        <v>1</v>
      </c>
      <c r="P107">
        <v>1</v>
      </c>
      <c r="Q107">
        <f>SUM(Table7[[#This Row],[18-20.10.2]:[10-12.01.13]])</f>
        <v>7</v>
      </c>
      <c r="R107">
        <v>0.5</v>
      </c>
      <c r="S107">
        <v>0.5</v>
      </c>
      <c r="U107">
        <v>5</v>
      </c>
      <c r="W107">
        <v>1</v>
      </c>
      <c r="AD107" s="21">
        <v>12</v>
      </c>
      <c r="AE107" s="21">
        <v>11.5</v>
      </c>
      <c r="AF107" s="21"/>
      <c r="AG107">
        <f>Table7[[#This Row],[PRISUSTVO]]+Table7[[#This Row],[AKTIVNOST]]+Table7[[#This Row],[KOLOKV. I]]+Table7[[#This Row],[KOLOKV. II]]+Table7[[#This Row],[SEMINAR]]</f>
        <v>35.5</v>
      </c>
      <c r="AH107">
        <f>Table7[[#This Row],[Σ PREDISP.]]-28</f>
        <v>7.5</v>
      </c>
      <c r="AI107">
        <v>38</v>
      </c>
      <c r="AJ107">
        <f>Table7[[#This Row],[Σ PREDISP.]]+Table7[[#This Row],[ISPIT]]</f>
        <v>73.5</v>
      </c>
      <c r="AK107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8</v>
      </c>
    </row>
    <row r="108" spans="1:37" x14ac:dyDescent="0.25">
      <c r="A108" s="3" t="s">
        <v>79</v>
      </c>
      <c r="B108" t="s">
        <v>80</v>
      </c>
      <c r="C108">
        <f>IF(SUM(Table7[[#This Row],[18-20.10.]:[17-19.01.]])&gt;=8,5,0)</f>
        <v>5</v>
      </c>
      <c r="E108">
        <v>1</v>
      </c>
      <c r="F108">
        <v>1</v>
      </c>
      <c r="H108">
        <v>1</v>
      </c>
      <c r="I108">
        <v>1</v>
      </c>
      <c r="J108">
        <v>1</v>
      </c>
      <c r="K108">
        <v>1</v>
      </c>
      <c r="N108">
        <v>1</v>
      </c>
      <c r="O108">
        <v>1</v>
      </c>
      <c r="Q108">
        <f>SUM(Table7[[#This Row],[18-20.10.2]:[10-12.01.13]])</f>
        <v>5</v>
      </c>
      <c r="S108">
        <v>1</v>
      </c>
      <c r="AB108">
        <v>4</v>
      </c>
      <c r="AD108" s="21">
        <v>13</v>
      </c>
      <c r="AE108" s="21">
        <v>8.5</v>
      </c>
      <c r="AF108" s="21"/>
      <c r="AG108">
        <f>Table7[[#This Row],[PRISUSTVO]]+Table7[[#This Row],[AKTIVNOST]]+Table7[[#This Row],[KOLOKV. I]]+Table7[[#This Row],[KOLOKV. II]]+Table7[[#This Row],[SEMINAR]]</f>
        <v>31.5</v>
      </c>
      <c r="AH108">
        <f>Table7[[#This Row],[Σ PREDISP.]]-28</f>
        <v>3.5</v>
      </c>
      <c r="AJ108">
        <f>Table7[[#This Row],[Σ PREDISP.]]+Table7[[#This Row],[ISPIT]]</f>
        <v>31.5</v>
      </c>
      <c r="AK108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5</v>
      </c>
    </row>
    <row r="109" spans="1:37" x14ac:dyDescent="0.25">
      <c r="A109" s="3" t="s">
        <v>87</v>
      </c>
      <c r="B109" t="s">
        <v>88</v>
      </c>
      <c r="C109">
        <f>IF(SUM(Table7[[#This Row],[18-20.10.]:[17-19.01.]])&gt;=8,5,0)</f>
        <v>5</v>
      </c>
      <c r="D109">
        <v>1</v>
      </c>
      <c r="F109">
        <v>1</v>
      </c>
      <c r="G109">
        <v>1</v>
      </c>
      <c r="I109">
        <v>1</v>
      </c>
      <c r="J109">
        <v>1</v>
      </c>
      <c r="L109">
        <v>1</v>
      </c>
      <c r="N109">
        <v>1</v>
      </c>
      <c r="P109">
        <v>1</v>
      </c>
      <c r="Q109">
        <f>SUM(Table7[[#This Row],[18-20.10.2]:[10-12.01.13]])</f>
        <v>9</v>
      </c>
      <c r="R109">
        <v>1</v>
      </c>
      <c r="U109">
        <v>2</v>
      </c>
      <c r="W109">
        <v>1</v>
      </c>
      <c r="X109">
        <v>5</v>
      </c>
      <c r="AD109" s="21">
        <v>10.5</v>
      </c>
      <c r="AE109" s="21">
        <v>11</v>
      </c>
      <c r="AF109" s="21"/>
      <c r="AG109">
        <f>Table7[[#This Row],[PRISUSTVO]]+Table7[[#This Row],[AKTIVNOST]]+Table7[[#This Row],[KOLOKV. I]]+Table7[[#This Row],[KOLOKV. II]]+Table7[[#This Row],[SEMINAR]]</f>
        <v>35.5</v>
      </c>
      <c r="AH109">
        <f>Table7[[#This Row],[Σ PREDISP.]]-28</f>
        <v>7.5</v>
      </c>
      <c r="AI109">
        <v>39</v>
      </c>
      <c r="AJ109">
        <f>Table7[[#This Row],[Σ PREDISP.]]+Table7[[#This Row],[ISPIT]]</f>
        <v>74.5</v>
      </c>
      <c r="AK109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8</v>
      </c>
    </row>
    <row r="110" spans="1:37" x14ac:dyDescent="0.25">
      <c r="A110" t="s">
        <v>523</v>
      </c>
      <c r="B110" t="s">
        <v>524</v>
      </c>
      <c r="C110" s="1">
        <f>IF(SUM(Table7[[#This Row],[18-20.10.]:[17-19.01.]])&gt;=8,5,0)</f>
        <v>0</v>
      </c>
      <c r="Q110" s="1">
        <f>SUM(Table7[[#This Row],[18-20.10.2]:[10-12.01.13]])</f>
        <v>0</v>
      </c>
      <c r="AD110" s="21">
        <v>0</v>
      </c>
      <c r="AE110" s="21">
        <v>0</v>
      </c>
      <c r="AF110" s="21"/>
      <c r="AG110" s="1">
        <f>Table7[[#This Row],[PRISUSTVO]]+Table7[[#This Row],[AKTIVNOST]]+Table7[[#This Row],[KOLOKV. I]]+Table7[[#This Row],[KOLOKV. II]]+Table7[[#This Row],[SEMINAR]]</f>
        <v>0</v>
      </c>
      <c r="AH110" s="1">
        <f>Table7[[#This Row],[Σ PREDISP.]]-28</f>
        <v>-28</v>
      </c>
      <c r="AJ110" s="1">
        <f>Table7[[#This Row],[Σ PREDISP.]]+Table7[[#This Row],[ISPIT]]</f>
        <v>0</v>
      </c>
      <c r="AK110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5</v>
      </c>
    </row>
    <row r="111" spans="1:37" x14ac:dyDescent="0.25">
      <c r="A111" s="3" t="s">
        <v>38</v>
      </c>
      <c r="B111" t="s">
        <v>39</v>
      </c>
      <c r="C111">
        <f>IF(SUM(Table7[[#This Row],[18-20.10.]:[17-19.01.]])&gt;=8,5,0)</f>
        <v>5</v>
      </c>
      <c r="D111">
        <v>1</v>
      </c>
      <c r="F111">
        <v>1</v>
      </c>
      <c r="G111">
        <v>1</v>
      </c>
      <c r="I111">
        <v>1</v>
      </c>
      <c r="J111">
        <v>1</v>
      </c>
      <c r="M111">
        <v>1</v>
      </c>
      <c r="N111">
        <v>1</v>
      </c>
      <c r="O111">
        <v>1</v>
      </c>
      <c r="Q111">
        <f>SUM(Table7[[#This Row],[18-20.10.2]:[10-12.01.13]])</f>
        <v>10</v>
      </c>
      <c r="R111">
        <v>1</v>
      </c>
      <c r="T111">
        <v>0.5</v>
      </c>
      <c r="U111">
        <v>6</v>
      </c>
      <c r="W111">
        <v>1</v>
      </c>
      <c r="X111">
        <v>1.5</v>
      </c>
      <c r="AD111" s="21">
        <v>9.5</v>
      </c>
      <c r="AE111" s="21">
        <v>11</v>
      </c>
      <c r="AF111" s="21"/>
      <c r="AG111">
        <f>Table7[[#This Row],[PRISUSTVO]]+Table7[[#This Row],[AKTIVNOST]]+Table7[[#This Row],[KOLOKV. I]]+Table7[[#This Row],[KOLOKV. II]]+Table7[[#This Row],[SEMINAR]]</f>
        <v>35.5</v>
      </c>
      <c r="AH111">
        <f>Table7[[#This Row],[Σ PREDISP.]]-28</f>
        <v>7.5</v>
      </c>
      <c r="AI111">
        <v>45</v>
      </c>
      <c r="AJ111">
        <f>Table7[[#This Row],[Σ PREDISP.]]+Table7[[#This Row],[ISPIT]]</f>
        <v>80.5</v>
      </c>
      <c r="AK111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9</v>
      </c>
    </row>
    <row r="112" spans="1:37" x14ac:dyDescent="0.25">
      <c r="A112" s="3" t="s">
        <v>216</v>
      </c>
      <c r="B112" t="s">
        <v>39</v>
      </c>
      <c r="C112">
        <f>IF(SUM(Table7[[#This Row],[18-20.10.]:[17-19.01.]])&gt;=8,5,0)</f>
        <v>5</v>
      </c>
      <c r="D112">
        <v>1</v>
      </c>
      <c r="F112">
        <v>1</v>
      </c>
      <c r="G112">
        <v>1</v>
      </c>
      <c r="H112">
        <v>1</v>
      </c>
      <c r="I112">
        <v>1</v>
      </c>
      <c r="J112">
        <v>1</v>
      </c>
      <c r="N112">
        <v>1</v>
      </c>
      <c r="O112">
        <v>1</v>
      </c>
      <c r="Q112">
        <f>SUM(Table7[[#This Row],[18-20.10.2]:[10-12.01.13]])</f>
        <v>10</v>
      </c>
      <c r="R112">
        <v>1</v>
      </c>
      <c r="T112">
        <v>0.5</v>
      </c>
      <c r="U112">
        <v>6</v>
      </c>
      <c r="V112">
        <v>0.5</v>
      </c>
      <c r="W112">
        <v>1</v>
      </c>
      <c r="X112">
        <v>1</v>
      </c>
      <c r="AD112" s="21">
        <v>8</v>
      </c>
      <c r="AE112" s="21">
        <v>8.5</v>
      </c>
      <c r="AF112" s="21"/>
      <c r="AG112">
        <f>Table7[[#This Row],[PRISUSTVO]]+Table7[[#This Row],[AKTIVNOST]]+Table7[[#This Row],[KOLOKV. I]]+Table7[[#This Row],[KOLOKV. II]]+Table7[[#This Row],[SEMINAR]]</f>
        <v>31.5</v>
      </c>
      <c r="AH112">
        <f>Table7[[#This Row],[Σ PREDISP.]]-28</f>
        <v>3.5</v>
      </c>
      <c r="AI112">
        <v>0</v>
      </c>
      <c r="AJ112">
        <f>Table7[[#This Row],[Σ PREDISP.]]+Table7[[#This Row],[ISPIT]]</f>
        <v>31.5</v>
      </c>
      <c r="AK112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5</v>
      </c>
    </row>
    <row r="113" spans="1:37" x14ac:dyDescent="0.25">
      <c r="A113" s="3" t="s">
        <v>260</v>
      </c>
      <c r="B113" t="s">
        <v>261</v>
      </c>
      <c r="C113">
        <f>IF(SUM(Table7[[#This Row],[18-20.10.]:[17-19.01.]])&gt;=8,5,0)</f>
        <v>0</v>
      </c>
      <c r="D113">
        <v>1</v>
      </c>
      <c r="E113">
        <v>1</v>
      </c>
      <c r="F113">
        <v>1</v>
      </c>
      <c r="H113">
        <v>1</v>
      </c>
      <c r="Q113">
        <f>SUM(Table7[[#This Row],[18-20.10.2]:[10-12.01.13]])</f>
        <v>7.5</v>
      </c>
      <c r="R113">
        <v>1</v>
      </c>
      <c r="S113">
        <v>1</v>
      </c>
      <c r="T113">
        <v>5</v>
      </c>
      <c r="V113">
        <v>0.5</v>
      </c>
      <c r="AD113" s="21">
        <v>14</v>
      </c>
      <c r="AE113" s="21">
        <v>14.5</v>
      </c>
      <c r="AF113" s="21"/>
      <c r="AG113">
        <f>Table7[[#This Row],[PRISUSTVO]]+Table7[[#This Row],[AKTIVNOST]]+Table7[[#This Row],[KOLOKV. I]]+Table7[[#This Row],[KOLOKV. II]]+Table7[[#This Row],[SEMINAR]]</f>
        <v>36</v>
      </c>
      <c r="AH113">
        <f>Table7[[#This Row],[Σ PREDISP.]]-28</f>
        <v>8</v>
      </c>
      <c r="AI113">
        <v>40</v>
      </c>
      <c r="AJ113">
        <f>Table7[[#This Row],[Σ PREDISP.]]+Table7[[#This Row],[ISPIT]]</f>
        <v>76</v>
      </c>
      <c r="AK113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8</v>
      </c>
    </row>
    <row r="114" spans="1:37" x14ac:dyDescent="0.25">
      <c r="A114" s="3" t="s">
        <v>245</v>
      </c>
      <c r="B114" t="s">
        <v>246</v>
      </c>
      <c r="C114">
        <f>IF(SUM(Table7[[#This Row],[18-20.10.]:[17-19.01.]])&gt;=8,5,0)</f>
        <v>0</v>
      </c>
      <c r="N114">
        <v>1</v>
      </c>
      <c r="Q114">
        <f>SUM(Table7[[#This Row],[18-20.10.2]:[10-12.01.13]])</f>
        <v>4</v>
      </c>
      <c r="AB114">
        <v>4</v>
      </c>
      <c r="AD114" s="21">
        <v>13</v>
      </c>
      <c r="AE114" s="21">
        <v>14.5</v>
      </c>
      <c r="AF114" s="21"/>
      <c r="AG114">
        <f>Table7[[#This Row],[PRISUSTVO]]+Table7[[#This Row],[AKTIVNOST]]+Table7[[#This Row],[KOLOKV. I]]+Table7[[#This Row],[KOLOKV. II]]+Table7[[#This Row],[SEMINAR]]</f>
        <v>31.5</v>
      </c>
      <c r="AH114">
        <f>Table7[[#This Row],[Σ PREDISP.]]-28</f>
        <v>3.5</v>
      </c>
      <c r="AI114">
        <v>42</v>
      </c>
      <c r="AJ114">
        <f>Table7[[#This Row],[Σ PREDISP.]]+Table7[[#This Row],[ISPIT]]</f>
        <v>73.5</v>
      </c>
      <c r="AK114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8</v>
      </c>
    </row>
    <row r="115" spans="1:37" x14ac:dyDescent="0.25">
      <c r="A115" s="3" t="s">
        <v>269</v>
      </c>
      <c r="B115" t="s">
        <v>270</v>
      </c>
      <c r="C115">
        <f>IF(SUM(Table7[[#This Row],[18-20.10.]:[17-19.01.]])&gt;=8,5,0)</f>
        <v>0</v>
      </c>
      <c r="E115">
        <v>1</v>
      </c>
      <c r="F115">
        <v>1</v>
      </c>
      <c r="Q115">
        <f>SUM(Table7[[#This Row],[18-20.10.2]:[10-12.01.13]])</f>
        <v>1</v>
      </c>
      <c r="S115">
        <v>1</v>
      </c>
      <c r="AD115" s="21">
        <v>11</v>
      </c>
      <c r="AE115" s="21"/>
      <c r="AF115" s="21"/>
      <c r="AG115">
        <f>Table7[[#This Row],[PRISUSTVO]]+Table7[[#This Row],[AKTIVNOST]]+Table7[[#This Row],[KOLOKV. I]]+Table7[[#This Row],[KOLOKV. II]]+Table7[[#This Row],[SEMINAR]]</f>
        <v>12</v>
      </c>
      <c r="AH115">
        <f>Table7[[#This Row],[Σ PREDISP.]]-28</f>
        <v>-16</v>
      </c>
      <c r="AJ115">
        <f>Table7[[#This Row],[Σ PREDISP.]]+Table7[[#This Row],[ISPIT]]</f>
        <v>12</v>
      </c>
      <c r="AK115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5</v>
      </c>
    </row>
    <row r="116" spans="1:37" x14ac:dyDescent="0.25">
      <c r="A116" s="3" t="s">
        <v>83</v>
      </c>
      <c r="B116" t="s">
        <v>84</v>
      </c>
      <c r="C116">
        <f>IF(SUM(Table7[[#This Row],[18-20.10.]:[17-19.01.]])&gt;=8,5,0)</f>
        <v>0</v>
      </c>
      <c r="N116">
        <v>1</v>
      </c>
      <c r="P116">
        <v>1</v>
      </c>
      <c r="Q116">
        <f>SUM(Table7[[#This Row],[18-20.10.2]:[10-12.01.13]])</f>
        <v>4</v>
      </c>
      <c r="AB116">
        <v>4</v>
      </c>
      <c r="AD116" s="21">
        <v>8</v>
      </c>
      <c r="AE116" s="21">
        <v>11</v>
      </c>
      <c r="AF116" s="21">
        <v>7</v>
      </c>
      <c r="AG116">
        <f>Table7[[#This Row],[PRISUSTVO]]+Table7[[#This Row],[AKTIVNOST]]+Table7[[#This Row],[KOLOKV. I]]+Table7[[#This Row],[KOLOKV. II]]+Table7[[#This Row],[SEMINAR]]</f>
        <v>30</v>
      </c>
      <c r="AH116">
        <f>Table7[[#This Row],[Σ PREDISP.]]-28</f>
        <v>2</v>
      </c>
      <c r="AI116">
        <v>23</v>
      </c>
      <c r="AJ116">
        <f>Table7[[#This Row],[Σ PREDISP.]]+Table7[[#This Row],[ISPIT]]</f>
        <v>53</v>
      </c>
      <c r="AK116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6</v>
      </c>
    </row>
    <row r="117" spans="1:37" x14ac:dyDescent="0.25">
      <c r="A117" s="3" t="s">
        <v>54</v>
      </c>
      <c r="B117" t="s">
        <v>55</v>
      </c>
      <c r="C117">
        <f>IF(SUM(Table7[[#This Row],[18-20.10.]:[17-19.01.]])&gt;=8,5,0)</f>
        <v>0</v>
      </c>
      <c r="J117">
        <v>1</v>
      </c>
      <c r="Q117">
        <f>SUM(Table7[[#This Row],[18-20.10.2]:[10-12.01.13]])</f>
        <v>1.5</v>
      </c>
      <c r="X117">
        <v>1.5</v>
      </c>
      <c r="AD117" s="21">
        <v>14</v>
      </c>
      <c r="AE117" s="21">
        <v>10</v>
      </c>
      <c r="AF117" s="21"/>
      <c r="AG117">
        <f>Table7[[#This Row],[PRISUSTVO]]+Table7[[#This Row],[AKTIVNOST]]+Table7[[#This Row],[KOLOKV. I]]+Table7[[#This Row],[KOLOKV. II]]+Table7[[#This Row],[SEMINAR]]</f>
        <v>25.5</v>
      </c>
      <c r="AH117">
        <f>Table7[[#This Row],[Σ PREDISP.]]-28</f>
        <v>-2.5</v>
      </c>
      <c r="AJ117">
        <f>Table7[[#This Row],[Σ PREDISP.]]+Table7[[#This Row],[ISPIT]]</f>
        <v>25.5</v>
      </c>
      <c r="AK117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5</v>
      </c>
    </row>
    <row r="118" spans="1:37" x14ac:dyDescent="0.25">
      <c r="A118" s="3" t="s">
        <v>258</v>
      </c>
      <c r="B118" t="s">
        <v>259</v>
      </c>
      <c r="C118">
        <f>IF(SUM(Table7[[#This Row],[18-20.10.]:[17-19.01.]])&gt;=8,5,0)</f>
        <v>0</v>
      </c>
      <c r="N118">
        <v>1</v>
      </c>
      <c r="Q118">
        <f>SUM(Table7[[#This Row],[18-20.10.2]:[10-12.01.13]])</f>
        <v>4</v>
      </c>
      <c r="AB118">
        <v>4</v>
      </c>
      <c r="AD118" s="21">
        <v>14</v>
      </c>
      <c r="AE118" s="21">
        <v>12</v>
      </c>
      <c r="AF118" s="21"/>
      <c r="AG118">
        <f>Table7[[#This Row],[PRISUSTVO]]+Table7[[#This Row],[AKTIVNOST]]+Table7[[#This Row],[KOLOKV. I]]+Table7[[#This Row],[KOLOKV. II]]+Table7[[#This Row],[SEMINAR]]</f>
        <v>30</v>
      </c>
      <c r="AH118">
        <f>Table7[[#This Row],[Σ PREDISP.]]-28</f>
        <v>2</v>
      </c>
      <c r="AI118">
        <v>32</v>
      </c>
      <c r="AJ118">
        <f>Table7[[#This Row],[Σ PREDISP.]]+Table7[[#This Row],[ISPIT]]</f>
        <v>62</v>
      </c>
      <c r="AK118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7</v>
      </c>
    </row>
    <row r="119" spans="1:37" x14ac:dyDescent="0.25">
      <c r="A119" s="3" t="s">
        <v>549</v>
      </c>
      <c r="B119" t="s">
        <v>550</v>
      </c>
      <c r="C119" s="1">
        <f>IF(SUM(Table7[[#This Row],[18-20.10.]:[17-19.01.]])&gt;=8,5,0)</f>
        <v>0</v>
      </c>
      <c r="Q119" s="1">
        <f>SUM(Table7[[#This Row],[18-20.10.2]:[10-12.01.13]])</f>
        <v>0</v>
      </c>
      <c r="AD119" s="21">
        <v>13.5</v>
      </c>
      <c r="AE119" s="21">
        <v>12</v>
      </c>
      <c r="AF119" s="21">
        <v>3</v>
      </c>
      <c r="AG119" s="1">
        <f>Table7[[#This Row],[PRISUSTVO]]+Table7[[#This Row],[AKTIVNOST]]+Table7[[#This Row],[KOLOKV. I]]+Table7[[#This Row],[KOLOKV. II]]+Table7[[#This Row],[SEMINAR]]</f>
        <v>28.5</v>
      </c>
      <c r="AH119" s="1">
        <f>Table7[[#This Row],[Σ PREDISP.]]-28</f>
        <v>0.5</v>
      </c>
      <c r="AI119">
        <v>23</v>
      </c>
      <c r="AJ119" s="1">
        <f>Table7[[#This Row],[Σ PREDISP.]]+Table7[[#This Row],[ISPIT]]</f>
        <v>51.5</v>
      </c>
      <c r="AK119" s="1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6</v>
      </c>
    </row>
    <row r="120" spans="1:37" x14ac:dyDescent="0.25">
      <c r="A120" s="3" t="s">
        <v>77</v>
      </c>
      <c r="B120" t="s">
        <v>78</v>
      </c>
      <c r="C120">
        <f>IF(SUM(Table7[[#This Row],[18-20.10.]:[17-19.01.]])&gt;=8,5,0)</f>
        <v>5</v>
      </c>
      <c r="D120">
        <v>1</v>
      </c>
      <c r="F120">
        <v>1</v>
      </c>
      <c r="H120">
        <v>1</v>
      </c>
      <c r="I120">
        <v>1</v>
      </c>
      <c r="J120">
        <v>1</v>
      </c>
      <c r="L120">
        <v>1</v>
      </c>
      <c r="N120">
        <v>1</v>
      </c>
      <c r="O120">
        <v>1</v>
      </c>
      <c r="Q120">
        <f>SUM(Table7[[#This Row],[18-20.10.2]:[10-12.01.13]])</f>
        <v>8.5</v>
      </c>
      <c r="R120">
        <v>1</v>
      </c>
      <c r="T120">
        <v>0.5</v>
      </c>
      <c r="V120">
        <v>0.5</v>
      </c>
      <c r="W120">
        <v>5</v>
      </c>
      <c r="X120">
        <v>1.5</v>
      </c>
      <c r="AD120" s="21">
        <v>9</v>
      </c>
      <c r="AE120" s="21">
        <v>10</v>
      </c>
      <c r="AF120" s="21"/>
      <c r="AG120">
        <f>Table7[[#This Row],[PRISUSTVO]]+Table7[[#This Row],[AKTIVNOST]]+Table7[[#This Row],[KOLOKV. I]]+Table7[[#This Row],[KOLOKV. II]]+Table7[[#This Row],[SEMINAR]]</f>
        <v>32.5</v>
      </c>
      <c r="AH120">
        <f>Table7[[#This Row],[Σ PREDISP.]]-28</f>
        <v>4.5</v>
      </c>
      <c r="AI120">
        <v>35</v>
      </c>
      <c r="AJ120">
        <f>Table7[[#This Row],[Σ PREDISP.]]+Table7[[#This Row],[ISPIT]]</f>
        <v>67.5</v>
      </c>
      <c r="AK120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7</v>
      </c>
    </row>
    <row r="121" spans="1:37" x14ac:dyDescent="0.25">
      <c r="A121" s="3" t="s">
        <v>251</v>
      </c>
      <c r="B121" t="s">
        <v>252</v>
      </c>
      <c r="C121">
        <f>IF(SUM(Table7[[#This Row],[18-20.10.]:[17-19.01.]])&gt;=8,5,0)</f>
        <v>5</v>
      </c>
      <c r="D121">
        <v>1</v>
      </c>
      <c r="F121">
        <v>1</v>
      </c>
      <c r="I121">
        <v>1</v>
      </c>
      <c r="J121">
        <v>1</v>
      </c>
      <c r="K121">
        <v>1</v>
      </c>
      <c r="L121">
        <v>1</v>
      </c>
      <c r="N121">
        <v>1</v>
      </c>
      <c r="O121">
        <v>1</v>
      </c>
      <c r="Q121">
        <f>SUM(Table7[[#This Row],[18-20.10.2]:[10-12.01.13]])</f>
        <v>9</v>
      </c>
      <c r="R121">
        <v>1</v>
      </c>
      <c r="T121">
        <v>2</v>
      </c>
      <c r="W121">
        <v>1</v>
      </c>
      <c r="X121">
        <v>1</v>
      </c>
      <c r="AB121">
        <v>4</v>
      </c>
      <c r="AD121" s="21">
        <v>15</v>
      </c>
      <c r="AE121" s="21">
        <v>14</v>
      </c>
      <c r="AF121" s="21"/>
      <c r="AG121">
        <f>Table7[[#This Row],[PRISUSTVO]]+Table7[[#This Row],[AKTIVNOST]]+Table7[[#This Row],[KOLOKV. I]]+Table7[[#This Row],[KOLOKV. II]]+Table7[[#This Row],[SEMINAR]]</f>
        <v>43</v>
      </c>
      <c r="AH121">
        <f>Table7[[#This Row],[Σ PREDISP.]]-28</f>
        <v>15</v>
      </c>
      <c r="AI121">
        <v>43</v>
      </c>
      <c r="AJ121">
        <f>Table7[[#This Row],[Σ PREDISP.]]+Table7[[#This Row],[ISPIT]]</f>
        <v>86</v>
      </c>
      <c r="AK121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9</v>
      </c>
    </row>
    <row r="122" spans="1:37" x14ac:dyDescent="0.25">
      <c r="A122" s="3" t="s">
        <v>249</v>
      </c>
      <c r="B122" t="s">
        <v>250</v>
      </c>
      <c r="C122">
        <f>IF(SUM(Table7[[#This Row],[18-20.10.]:[17-19.01.]])&gt;=8,5,0)</f>
        <v>0</v>
      </c>
      <c r="D122">
        <v>1</v>
      </c>
      <c r="F122">
        <v>1</v>
      </c>
      <c r="I122">
        <v>1</v>
      </c>
      <c r="J122">
        <v>1</v>
      </c>
      <c r="N122">
        <v>1</v>
      </c>
      <c r="O122">
        <v>1</v>
      </c>
      <c r="Q122">
        <f>SUM(Table7[[#This Row],[18-20.10.2]:[10-12.01.13]])</f>
        <v>7.5</v>
      </c>
      <c r="R122">
        <v>1</v>
      </c>
      <c r="W122">
        <v>1</v>
      </c>
      <c r="X122">
        <v>1.5</v>
      </c>
      <c r="AB122">
        <v>4</v>
      </c>
      <c r="AD122" s="21">
        <v>11.5</v>
      </c>
      <c r="AE122" s="21">
        <v>11</v>
      </c>
      <c r="AF122" s="21"/>
      <c r="AG122">
        <f>Table7[[#This Row],[PRISUSTVO]]+Table7[[#This Row],[AKTIVNOST]]+Table7[[#This Row],[KOLOKV. I]]+Table7[[#This Row],[KOLOKV. II]]+Table7[[#This Row],[SEMINAR]]</f>
        <v>30</v>
      </c>
      <c r="AH122">
        <f>Table7[[#This Row],[Σ PREDISP.]]-28</f>
        <v>2</v>
      </c>
      <c r="AI122">
        <v>41</v>
      </c>
      <c r="AJ122">
        <f>Table7[[#This Row],[Σ PREDISP.]]+Table7[[#This Row],[ISPIT]]</f>
        <v>71</v>
      </c>
      <c r="AK122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8</v>
      </c>
    </row>
    <row r="123" spans="1:37" x14ac:dyDescent="0.25">
      <c r="A123" s="3" t="s">
        <v>71</v>
      </c>
      <c r="B123" t="s">
        <v>72</v>
      </c>
      <c r="C123">
        <f>IF(SUM(Table7[[#This Row],[18-20.10.]:[17-19.01.]])&gt;=8,5,0)</f>
        <v>0</v>
      </c>
      <c r="F123">
        <v>1</v>
      </c>
      <c r="I123">
        <v>1</v>
      </c>
      <c r="Q123">
        <f>SUM(Table7[[#This Row],[18-20.10.2]:[10-12.01.13]])</f>
        <v>0</v>
      </c>
      <c r="AD123" s="21">
        <v>0</v>
      </c>
      <c r="AE123" s="21">
        <v>9</v>
      </c>
      <c r="AF123" s="21"/>
      <c r="AG123">
        <f>Table7[[#This Row],[PRISUSTVO]]+Table7[[#This Row],[AKTIVNOST]]+Table7[[#This Row],[KOLOKV. I]]+Table7[[#This Row],[KOLOKV. II]]+Table7[[#This Row],[SEMINAR]]</f>
        <v>9</v>
      </c>
      <c r="AH123">
        <f>Table7[[#This Row],[Σ PREDISP.]]-28</f>
        <v>-19</v>
      </c>
      <c r="AJ123">
        <f>Table7[[#This Row],[Σ PREDISP.]]+Table7[[#This Row],[ISPIT]]</f>
        <v>9</v>
      </c>
      <c r="AK123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5</v>
      </c>
    </row>
    <row r="124" spans="1:37" x14ac:dyDescent="0.25">
      <c r="A124" s="3" t="s">
        <v>7</v>
      </c>
      <c r="B124" t="s">
        <v>8</v>
      </c>
      <c r="C124">
        <f>IF(SUM(Table7[[#This Row],[18-20.10.]:[17-19.01.]])&gt;=8,5,0)</f>
        <v>5</v>
      </c>
      <c r="D124">
        <v>1</v>
      </c>
      <c r="F124">
        <v>1</v>
      </c>
      <c r="G124">
        <v>1</v>
      </c>
      <c r="H124">
        <v>1</v>
      </c>
      <c r="I124">
        <v>1</v>
      </c>
      <c r="J124">
        <v>1</v>
      </c>
      <c r="L124">
        <v>1</v>
      </c>
      <c r="N124">
        <v>1</v>
      </c>
      <c r="O124">
        <v>1</v>
      </c>
      <c r="Q124">
        <f>SUM(Table7[[#This Row],[18-20.10.2]:[10-12.01.13]])</f>
        <v>9</v>
      </c>
      <c r="R124">
        <v>1</v>
      </c>
      <c r="U124">
        <v>1</v>
      </c>
      <c r="V124">
        <v>0.5</v>
      </c>
      <c r="W124">
        <v>1</v>
      </c>
      <c r="X124">
        <v>5</v>
      </c>
      <c r="AC124">
        <v>0.5</v>
      </c>
      <c r="AD124" s="21">
        <v>12.5</v>
      </c>
      <c r="AE124" s="21">
        <v>8</v>
      </c>
      <c r="AF124" s="21"/>
      <c r="AG124">
        <f>Table7[[#This Row],[PRISUSTVO]]+Table7[[#This Row],[AKTIVNOST]]+Table7[[#This Row],[KOLOKV. I]]+Table7[[#This Row],[KOLOKV. II]]+Table7[[#This Row],[SEMINAR]]</f>
        <v>34.5</v>
      </c>
      <c r="AH124">
        <f>Table7[[#This Row],[Σ PREDISP.]]-28</f>
        <v>6.5</v>
      </c>
      <c r="AI124">
        <v>23</v>
      </c>
      <c r="AJ124">
        <f>Table7[[#This Row],[Σ PREDISP.]]+Table7[[#This Row],[ISPIT]]</f>
        <v>57.5</v>
      </c>
      <c r="AK124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6</v>
      </c>
    </row>
    <row r="125" spans="1:37" x14ac:dyDescent="0.25">
      <c r="A125" s="3" t="s">
        <v>44</v>
      </c>
      <c r="B125" t="s">
        <v>45</v>
      </c>
      <c r="C125">
        <f>IF(SUM(Table7[[#This Row],[18-20.10.]:[17-19.01.]])&gt;=8,5,0)</f>
        <v>0</v>
      </c>
      <c r="G125">
        <v>1</v>
      </c>
      <c r="L125">
        <v>1</v>
      </c>
      <c r="N125">
        <v>1</v>
      </c>
      <c r="O125">
        <v>1</v>
      </c>
      <c r="Q125">
        <f>SUM(Table7[[#This Row],[18-20.10.2]:[10-12.01.13]])</f>
        <v>5</v>
      </c>
      <c r="U125">
        <v>1</v>
      </c>
      <c r="Z125">
        <v>4</v>
      </c>
      <c r="AD125" s="21">
        <v>11</v>
      </c>
      <c r="AE125" s="21">
        <v>12.5</v>
      </c>
      <c r="AF125" s="21"/>
      <c r="AG125">
        <f>Table7[[#This Row],[PRISUSTVO]]+Table7[[#This Row],[AKTIVNOST]]+Table7[[#This Row],[KOLOKV. I]]+Table7[[#This Row],[KOLOKV. II]]+Table7[[#This Row],[SEMINAR]]</f>
        <v>28.5</v>
      </c>
      <c r="AH125">
        <f>Table7[[#This Row],[Σ PREDISP.]]-28</f>
        <v>0.5</v>
      </c>
      <c r="AI125">
        <v>35</v>
      </c>
      <c r="AJ125">
        <f>Table7[[#This Row],[Σ PREDISP.]]+Table7[[#This Row],[ISPIT]]</f>
        <v>63.5</v>
      </c>
      <c r="AK125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7</v>
      </c>
    </row>
    <row r="126" spans="1:37" x14ac:dyDescent="0.25">
      <c r="A126" s="3" t="s">
        <v>268</v>
      </c>
      <c r="B126" t="s">
        <v>458</v>
      </c>
      <c r="C126">
        <f>IF(SUM(Table7[[#This Row],[18-20.10.]:[17-19.01.]])&gt;=8,5,0)</f>
        <v>5</v>
      </c>
      <c r="E126">
        <v>1</v>
      </c>
      <c r="F126">
        <v>1</v>
      </c>
      <c r="H126">
        <v>1</v>
      </c>
      <c r="J126">
        <v>1</v>
      </c>
      <c r="K126">
        <v>1</v>
      </c>
      <c r="M126">
        <v>1</v>
      </c>
      <c r="N126">
        <v>1</v>
      </c>
      <c r="O126">
        <v>1</v>
      </c>
      <c r="Q126">
        <f>SUM(Table7[[#This Row],[18-20.10.2]:[10-12.01.13]])</f>
        <v>5</v>
      </c>
      <c r="S126">
        <v>1</v>
      </c>
      <c r="Y126">
        <v>1</v>
      </c>
      <c r="AB126">
        <v>1</v>
      </c>
      <c r="AC126">
        <v>2</v>
      </c>
      <c r="AD126" s="21">
        <v>9.5</v>
      </c>
      <c r="AE126" s="21">
        <v>8.5</v>
      </c>
      <c r="AF126" s="21"/>
      <c r="AG126">
        <f>Table7[[#This Row],[PRISUSTVO]]+Table7[[#This Row],[AKTIVNOST]]+Table7[[#This Row],[KOLOKV. I]]+Table7[[#This Row],[KOLOKV. II]]+Table7[[#This Row],[SEMINAR]]</f>
        <v>28</v>
      </c>
      <c r="AH126">
        <f>Table7[[#This Row],[Σ PREDISP.]]-28</f>
        <v>0</v>
      </c>
      <c r="AI126">
        <v>26</v>
      </c>
      <c r="AJ126">
        <f>Table7[[#This Row],[Σ PREDISP.]]+Table7[[#This Row],[ISPIT]]</f>
        <v>54</v>
      </c>
      <c r="AK126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6</v>
      </c>
    </row>
    <row r="127" spans="1:37" x14ac:dyDescent="0.25">
      <c r="A127" s="3" t="s">
        <v>476</v>
      </c>
      <c r="B127" t="s">
        <v>475</v>
      </c>
      <c r="C127" s="1">
        <f>IF(SUM(Table7[[#This Row],[18-20.10.]:[17-19.01.]])&gt;=8,5,0)</f>
        <v>0</v>
      </c>
      <c r="Q127" s="1">
        <f>SUM(Table7[[#This Row],[18-20.10.2]:[10-12.01.13]])</f>
        <v>0</v>
      </c>
      <c r="AD127" s="21">
        <v>8</v>
      </c>
      <c r="AE127" s="21">
        <v>10</v>
      </c>
      <c r="AF127" s="21">
        <v>10</v>
      </c>
      <c r="AG127" s="1">
        <f>Table7[[#This Row],[PRISUSTVO]]+Table7[[#This Row],[AKTIVNOST]]+Table7[[#This Row],[KOLOKV. I]]+Table7[[#This Row],[KOLOKV. II]]+Table7[[#This Row],[SEMINAR]]</f>
        <v>28</v>
      </c>
      <c r="AH127" s="1">
        <f>Table7[[#This Row],[Σ PREDISP.]]-28</f>
        <v>0</v>
      </c>
      <c r="AI127">
        <v>0</v>
      </c>
      <c r="AJ127" s="1">
        <f>Table7[[#This Row],[Σ PREDISP.]]+Table7[[#This Row],[ISPIT]]</f>
        <v>28</v>
      </c>
      <c r="AK127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5</v>
      </c>
    </row>
    <row r="128" spans="1:37" x14ac:dyDescent="0.25">
      <c r="A128" s="3" t="s">
        <v>371</v>
      </c>
      <c r="B128" t="s">
        <v>372</v>
      </c>
      <c r="C128">
        <f>IF(SUM(Table7[[#This Row],[18-20.10.]:[17-19.01.]])&gt;=8,5,0)</f>
        <v>5</v>
      </c>
      <c r="D128">
        <v>1</v>
      </c>
      <c r="E128">
        <v>1</v>
      </c>
      <c r="H128">
        <v>1</v>
      </c>
      <c r="I128">
        <v>1</v>
      </c>
      <c r="J128">
        <v>1</v>
      </c>
      <c r="K128">
        <v>1</v>
      </c>
      <c r="M128">
        <v>1</v>
      </c>
      <c r="P128">
        <v>1</v>
      </c>
      <c r="Q128">
        <f>SUM(Table7[[#This Row],[18-20.10.2]:[10-12.01.13]])</f>
        <v>6</v>
      </c>
      <c r="S128">
        <v>1</v>
      </c>
      <c r="Y128">
        <v>1</v>
      </c>
      <c r="AC128">
        <v>4</v>
      </c>
      <c r="AD128" s="21">
        <v>8</v>
      </c>
      <c r="AE128" s="21">
        <v>11</v>
      </c>
      <c r="AF128" s="21">
        <v>10</v>
      </c>
      <c r="AG128">
        <f>Table7[[#This Row],[PRISUSTVO]]+Table7[[#This Row],[AKTIVNOST]]+Table7[[#This Row],[KOLOKV. I]]+Table7[[#This Row],[KOLOKV. II]]+Table7[[#This Row],[SEMINAR]]</f>
        <v>40</v>
      </c>
      <c r="AH128">
        <f>Table7[[#This Row],[Σ PREDISP.]]-28</f>
        <v>12</v>
      </c>
      <c r="AJ128">
        <f>Table7[[#This Row],[Σ PREDISP.]]+Table7[[#This Row],[ISPIT]]</f>
        <v>40</v>
      </c>
      <c r="AK128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5</v>
      </c>
    </row>
    <row r="129" spans="1:37" x14ac:dyDescent="0.25">
      <c r="A129" s="3" t="s">
        <v>101</v>
      </c>
      <c r="B129" t="s">
        <v>102</v>
      </c>
      <c r="C129">
        <f>IF(SUM(Table7[[#This Row],[18-20.10.]:[17-19.01.]])&gt;=8,5,0)</f>
        <v>0</v>
      </c>
      <c r="Q129">
        <f>SUM(Table7[[#This Row],[18-20.10.2]:[10-12.01.13]])</f>
        <v>0</v>
      </c>
      <c r="AD129" s="21">
        <v>8</v>
      </c>
      <c r="AE129" s="21">
        <v>13.5</v>
      </c>
      <c r="AF129" s="21">
        <v>10</v>
      </c>
      <c r="AG129">
        <f>Table7[[#This Row],[PRISUSTVO]]+Table7[[#This Row],[AKTIVNOST]]+Table7[[#This Row],[KOLOKV. I]]+Table7[[#This Row],[KOLOKV. II]]+Table7[[#This Row],[SEMINAR]]</f>
        <v>31.5</v>
      </c>
      <c r="AH129">
        <f>Table7[[#This Row],[Σ PREDISP.]]-28</f>
        <v>3.5</v>
      </c>
      <c r="AJ129">
        <f>Table7[[#This Row],[Σ PREDISP.]]+Table7[[#This Row],[ISPIT]]</f>
        <v>31.5</v>
      </c>
      <c r="AK129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5</v>
      </c>
    </row>
    <row r="130" spans="1:37" x14ac:dyDescent="0.25">
      <c r="A130" t="s">
        <v>525</v>
      </c>
      <c r="B130" t="s">
        <v>526</v>
      </c>
      <c r="C130" s="1">
        <f>IF(SUM(Table7[[#This Row],[18-20.10.]:[17-19.01.]])&gt;=8,5,0)</f>
        <v>0</v>
      </c>
      <c r="Q130" s="1">
        <f>SUM(Table7[[#This Row],[18-20.10.2]:[10-12.01.13]])</f>
        <v>0</v>
      </c>
      <c r="AD130" s="21">
        <v>9.5</v>
      </c>
      <c r="AE130" s="21">
        <v>0</v>
      </c>
      <c r="AF130" s="21"/>
      <c r="AG130" s="1">
        <f>Table7[[#This Row],[PRISUSTVO]]+Table7[[#This Row],[AKTIVNOST]]+Table7[[#This Row],[KOLOKV. I]]+Table7[[#This Row],[KOLOKV. II]]+Table7[[#This Row],[SEMINAR]]</f>
        <v>9.5</v>
      </c>
      <c r="AH130" s="1">
        <f>Table7[[#This Row],[Σ PREDISP.]]-28</f>
        <v>-18.5</v>
      </c>
      <c r="AJ130" s="1">
        <f>Table7[[#This Row],[Σ PREDISP.]]+Table7[[#This Row],[ISPIT]]</f>
        <v>9.5</v>
      </c>
      <c r="AK130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5</v>
      </c>
    </row>
    <row r="131" spans="1:37" x14ac:dyDescent="0.25">
      <c r="A131" s="3" t="s">
        <v>5</v>
      </c>
      <c r="B131" t="s">
        <v>6</v>
      </c>
      <c r="C131">
        <f>IF(SUM(Table7[[#This Row],[18-20.10.]:[17-19.01.]])&gt;=8,5,0)</f>
        <v>0</v>
      </c>
      <c r="Q131">
        <f>SUM(Table7[[#This Row],[18-20.10.2]:[10-12.01.13]])</f>
        <v>0</v>
      </c>
      <c r="AD131" s="21">
        <v>0</v>
      </c>
      <c r="AE131" s="21">
        <v>0</v>
      </c>
      <c r="AF131" s="21"/>
      <c r="AG131">
        <f>Table7[[#This Row],[PRISUSTVO]]+Table7[[#This Row],[AKTIVNOST]]+Table7[[#This Row],[KOLOKV. I]]+Table7[[#This Row],[KOLOKV. II]]+Table7[[#This Row],[SEMINAR]]</f>
        <v>0</v>
      </c>
      <c r="AH131">
        <f>Table7[[#This Row],[Σ PREDISP.]]-28</f>
        <v>-28</v>
      </c>
      <c r="AJ131">
        <f>Table7[[#This Row],[Σ PREDISP.]]+Table7[[#This Row],[ISPIT]]</f>
        <v>0</v>
      </c>
      <c r="AK131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5</v>
      </c>
    </row>
    <row r="132" spans="1:37" x14ac:dyDescent="0.25">
      <c r="A132" s="3" t="s">
        <v>75</v>
      </c>
      <c r="B132" t="s">
        <v>76</v>
      </c>
      <c r="C132">
        <f>IF(SUM(Table7[[#This Row],[18-20.10.]:[17-19.01.]])&gt;=8,5,0)</f>
        <v>5</v>
      </c>
      <c r="D132">
        <v>1</v>
      </c>
      <c r="E132">
        <v>1</v>
      </c>
      <c r="F132">
        <v>1</v>
      </c>
      <c r="H132">
        <v>1</v>
      </c>
      <c r="I132">
        <v>1</v>
      </c>
      <c r="K132">
        <v>1</v>
      </c>
      <c r="M132">
        <v>1</v>
      </c>
      <c r="N132">
        <v>1</v>
      </c>
      <c r="P132">
        <v>1</v>
      </c>
      <c r="Q132">
        <f>SUM(Table7[[#This Row],[18-20.10.2]:[10-12.01.13]])</f>
        <v>5</v>
      </c>
      <c r="S132">
        <v>5</v>
      </c>
      <c r="AD132" s="21">
        <v>13.5</v>
      </c>
      <c r="AE132" s="21">
        <v>10</v>
      </c>
      <c r="AF132" s="21"/>
      <c r="AG132">
        <f>Table7[[#This Row],[PRISUSTVO]]+Table7[[#This Row],[AKTIVNOST]]+Table7[[#This Row],[KOLOKV. I]]+Table7[[#This Row],[KOLOKV. II]]+Table7[[#This Row],[SEMINAR]]</f>
        <v>33.5</v>
      </c>
      <c r="AH132">
        <f>Table7[[#This Row],[Σ PREDISP.]]-28</f>
        <v>5.5</v>
      </c>
      <c r="AI132">
        <v>34</v>
      </c>
      <c r="AJ132">
        <f>Table7[[#This Row],[Σ PREDISP.]]+Table7[[#This Row],[ISPIT]]</f>
        <v>67.5</v>
      </c>
      <c r="AK132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7</v>
      </c>
    </row>
    <row r="133" spans="1:37" x14ac:dyDescent="0.25">
      <c r="A133" s="3" t="s">
        <v>149</v>
      </c>
      <c r="B133" t="s">
        <v>150</v>
      </c>
      <c r="C133">
        <f>IF(SUM(Table7[[#This Row],[18-20.10.]:[17-19.01.]])&gt;=8,5,0)</f>
        <v>0</v>
      </c>
      <c r="E133">
        <v>1</v>
      </c>
      <c r="I133">
        <v>1</v>
      </c>
      <c r="K133">
        <v>1</v>
      </c>
      <c r="M133">
        <v>1</v>
      </c>
      <c r="Q133">
        <f>SUM(Table7[[#This Row],[18-20.10.2]:[10-12.01.13]])</f>
        <v>2</v>
      </c>
      <c r="S133">
        <v>1</v>
      </c>
      <c r="W133">
        <v>1</v>
      </c>
      <c r="AD133" s="21">
        <v>0</v>
      </c>
      <c r="AE133" s="21"/>
      <c r="AF133" s="21"/>
      <c r="AG133">
        <f>Table7[[#This Row],[PRISUSTVO]]+Table7[[#This Row],[AKTIVNOST]]+Table7[[#This Row],[KOLOKV. I]]+Table7[[#This Row],[KOLOKV. II]]+Table7[[#This Row],[SEMINAR]]</f>
        <v>2</v>
      </c>
      <c r="AH133">
        <f>Table7[[#This Row],[Σ PREDISP.]]-28</f>
        <v>-26</v>
      </c>
      <c r="AJ133">
        <f>Table7[[#This Row],[Σ PREDISP.]]+Table7[[#This Row],[ISPIT]]</f>
        <v>2</v>
      </c>
      <c r="AK133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5</v>
      </c>
    </row>
    <row r="134" spans="1:37" x14ac:dyDescent="0.25">
      <c r="A134" s="3" t="s">
        <v>143</v>
      </c>
      <c r="B134" t="s">
        <v>144</v>
      </c>
      <c r="C134">
        <f>IF(SUM(Table7[[#This Row],[18-20.10.]:[17-19.01.]])&gt;=8,5,0)</f>
        <v>0</v>
      </c>
      <c r="F134">
        <v>1</v>
      </c>
      <c r="G134">
        <v>1</v>
      </c>
      <c r="I134">
        <v>1</v>
      </c>
      <c r="J134">
        <v>1</v>
      </c>
      <c r="L134">
        <v>1</v>
      </c>
      <c r="N134">
        <v>1</v>
      </c>
      <c r="Q134">
        <f>SUM(Table7[[#This Row],[18-20.10.2]:[10-12.01.13]])</f>
        <v>1</v>
      </c>
      <c r="U134">
        <v>1</v>
      </c>
      <c r="AD134" s="21">
        <v>0</v>
      </c>
      <c r="AE134" s="21">
        <v>8</v>
      </c>
      <c r="AF134" s="21"/>
      <c r="AG134">
        <f>Table7[[#This Row],[PRISUSTVO]]+Table7[[#This Row],[AKTIVNOST]]+Table7[[#This Row],[KOLOKV. I]]+Table7[[#This Row],[KOLOKV. II]]+Table7[[#This Row],[SEMINAR]]</f>
        <v>9</v>
      </c>
      <c r="AH134">
        <f>Table7[[#This Row],[Σ PREDISP.]]-28</f>
        <v>-19</v>
      </c>
      <c r="AJ134">
        <f>Table7[[#This Row],[Σ PREDISP.]]+Table7[[#This Row],[ISPIT]]</f>
        <v>9</v>
      </c>
      <c r="AK134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5</v>
      </c>
    </row>
    <row r="135" spans="1:37" x14ac:dyDescent="0.25">
      <c r="A135" t="s">
        <v>527</v>
      </c>
      <c r="B135" t="s">
        <v>528</v>
      </c>
      <c r="C135" s="1">
        <f>IF(SUM(Table7[[#This Row],[18-20.10.]:[17-19.01.]])&gt;=8,5,0)</f>
        <v>5</v>
      </c>
      <c r="I135">
        <v>1</v>
      </c>
      <c r="J135">
        <v>1</v>
      </c>
      <c r="K135">
        <v>1</v>
      </c>
      <c r="L135">
        <v>1</v>
      </c>
      <c r="M135">
        <v>1</v>
      </c>
      <c r="N135">
        <v>1</v>
      </c>
      <c r="O135">
        <v>1</v>
      </c>
      <c r="P135">
        <v>1</v>
      </c>
      <c r="Q135" s="1">
        <f>SUM(Table7[[#This Row],[18-20.10.2]:[10-12.01.13]])</f>
        <v>7</v>
      </c>
      <c r="R135">
        <v>4</v>
      </c>
      <c r="S135">
        <v>3</v>
      </c>
      <c r="AD135" s="21">
        <v>8</v>
      </c>
      <c r="AE135" s="21">
        <v>8</v>
      </c>
      <c r="AF135" s="21"/>
      <c r="AG135" s="1">
        <f>Table7[[#This Row],[PRISUSTVO]]+Table7[[#This Row],[AKTIVNOST]]+Table7[[#This Row],[KOLOKV. I]]+Table7[[#This Row],[KOLOKV. II]]+Table7[[#This Row],[SEMINAR]]</f>
        <v>28</v>
      </c>
      <c r="AH135" s="1">
        <f>Table7[[#This Row],[Σ PREDISP.]]-28</f>
        <v>0</v>
      </c>
      <c r="AI135">
        <v>23</v>
      </c>
      <c r="AJ135" s="1">
        <f>Table7[[#This Row],[Σ PREDISP.]]+Table7[[#This Row],[ISPIT]]</f>
        <v>51</v>
      </c>
      <c r="AK135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6</v>
      </c>
    </row>
    <row r="136" spans="1:37" x14ac:dyDescent="0.25">
      <c r="A136" s="3" t="s">
        <v>419</v>
      </c>
      <c r="B136" t="s">
        <v>420</v>
      </c>
      <c r="C136" s="1">
        <f>IF(SUM(Table7[[#This Row],[18-20.10.]:[17-19.01.]])&gt;=8,5,0)</f>
        <v>0</v>
      </c>
      <c r="E136">
        <v>1</v>
      </c>
      <c r="P136">
        <v>1</v>
      </c>
      <c r="Q136" s="1">
        <f>SUM(Table7[[#This Row],[18-20.10.2]:[10-12.01.13]])</f>
        <v>1</v>
      </c>
      <c r="S136">
        <v>1</v>
      </c>
      <c r="AD136" s="21"/>
      <c r="AE136" s="21"/>
      <c r="AF136" s="21"/>
      <c r="AG136" s="1">
        <f>Table7[[#This Row],[PRISUSTVO]]+Table7[[#This Row],[AKTIVNOST]]+Table7[[#This Row],[KOLOKV. I]]+Table7[[#This Row],[KOLOKV. II]]+Table7[[#This Row],[SEMINAR]]</f>
        <v>1</v>
      </c>
      <c r="AH136">
        <f>Table7[[#This Row],[Σ PREDISP.]]-28</f>
        <v>-27</v>
      </c>
      <c r="AJ136" s="1">
        <f>Table7[[#This Row],[Σ PREDISP.]]+Table7[[#This Row],[ISPIT]]</f>
        <v>1</v>
      </c>
      <c r="AK136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5</v>
      </c>
    </row>
    <row r="137" spans="1:37" x14ac:dyDescent="0.25">
      <c r="A137" s="3" t="s">
        <v>180</v>
      </c>
      <c r="B137" t="s">
        <v>181</v>
      </c>
      <c r="C137">
        <f>IF(SUM(Table7[[#This Row],[18-20.10.]:[17-19.01.]])&gt;=8,5,0)</f>
        <v>0</v>
      </c>
      <c r="E137">
        <v>1</v>
      </c>
      <c r="H137">
        <v>1</v>
      </c>
      <c r="Q137">
        <f>SUM(Table7[[#This Row],[18-20.10.2]:[10-12.01.13]])</f>
        <v>1</v>
      </c>
      <c r="S137">
        <v>1</v>
      </c>
      <c r="AD137" s="21">
        <v>9</v>
      </c>
      <c r="AE137" s="21"/>
      <c r="AF137" s="21"/>
      <c r="AG137">
        <f>Table7[[#This Row],[PRISUSTVO]]+Table7[[#This Row],[AKTIVNOST]]+Table7[[#This Row],[KOLOKV. I]]+Table7[[#This Row],[KOLOKV. II]]+Table7[[#This Row],[SEMINAR]]</f>
        <v>10</v>
      </c>
      <c r="AH137">
        <f>Table7[[#This Row],[Σ PREDISP.]]-28</f>
        <v>-18</v>
      </c>
      <c r="AJ137">
        <f>Table7[[#This Row],[Σ PREDISP.]]+Table7[[#This Row],[ISPIT]]</f>
        <v>10</v>
      </c>
      <c r="AK137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5</v>
      </c>
    </row>
    <row r="138" spans="1:37" x14ac:dyDescent="0.25">
      <c r="A138" s="3" t="s">
        <v>553</v>
      </c>
      <c r="B138" t="s">
        <v>554</v>
      </c>
      <c r="C138" s="1">
        <f>IF(SUM(Table7[[#This Row],[18-20.10.]:[17-19.01.]])&gt;=8,5,0)</f>
        <v>0</v>
      </c>
      <c r="Q138" s="1">
        <f>SUM(Table7[[#This Row],[18-20.10.2]:[10-12.01.13]])</f>
        <v>0</v>
      </c>
      <c r="AD138" s="21">
        <v>10</v>
      </c>
      <c r="AE138" s="21">
        <v>10</v>
      </c>
      <c r="AF138" s="21">
        <v>8</v>
      </c>
      <c r="AG138" s="1">
        <f>Table7[[#This Row],[PRISUSTVO]]+Table7[[#This Row],[AKTIVNOST]]+Table7[[#This Row],[KOLOKV. I]]+Table7[[#This Row],[KOLOKV. II]]+Table7[[#This Row],[SEMINAR]]</f>
        <v>28</v>
      </c>
      <c r="AH138" s="1">
        <f>Table7[[#This Row],[Σ PREDISP.]]-28</f>
        <v>0</v>
      </c>
      <c r="AI138">
        <v>33</v>
      </c>
      <c r="AJ138" s="1">
        <f>Table7[[#This Row],[Σ PREDISP.]]+Table7[[#This Row],[ISPIT]]</f>
        <v>61</v>
      </c>
      <c r="AK138" s="1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7</v>
      </c>
    </row>
    <row r="139" spans="1:37" x14ac:dyDescent="0.25">
      <c r="A139" s="3" t="s">
        <v>357</v>
      </c>
      <c r="B139" t="s">
        <v>358</v>
      </c>
      <c r="C139">
        <f>IF(SUM(Table7[[#This Row],[18-20.10.]:[17-19.01.]])&gt;=8,5,0)</f>
        <v>0</v>
      </c>
      <c r="Q139">
        <f>SUM(Table7[[#This Row],[18-20.10.2]:[10-12.01.13]])</f>
        <v>0</v>
      </c>
      <c r="AD139" s="21">
        <v>0</v>
      </c>
      <c r="AE139" s="21"/>
      <c r="AF139" s="21"/>
      <c r="AG139">
        <f>Table7[[#This Row],[PRISUSTVO]]+Table7[[#This Row],[AKTIVNOST]]+Table7[[#This Row],[KOLOKV. I]]+Table7[[#This Row],[KOLOKV. II]]+Table7[[#This Row],[SEMINAR]]</f>
        <v>0</v>
      </c>
      <c r="AH139">
        <f>Table7[[#This Row],[Σ PREDISP.]]-28</f>
        <v>-28</v>
      </c>
      <c r="AJ139">
        <f>Table7[[#This Row],[Σ PREDISP.]]+Table7[[#This Row],[ISPIT]]</f>
        <v>0</v>
      </c>
      <c r="AK139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5</v>
      </c>
    </row>
    <row r="140" spans="1:37" x14ac:dyDescent="0.25">
      <c r="A140" s="3" t="s">
        <v>411</v>
      </c>
      <c r="B140" t="s">
        <v>412</v>
      </c>
      <c r="C140" s="1">
        <f>IF(SUM(Table7[[#This Row],[18-20.10.]:[17-19.01.]])&gt;=8,5,0)</f>
        <v>5</v>
      </c>
      <c r="E140">
        <v>1</v>
      </c>
      <c r="F140">
        <v>1</v>
      </c>
      <c r="H140">
        <v>1</v>
      </c>
      <c r="I140">
        <v>1</v>
      </c>
      <c r="J140">
        <v>1</v>
      </c>
      <c r="K140">
        <v>1</v>
      </c>
      <c r="M140">
        <v>1</v>
      </c>
      <c r="N140">
        <v>1</v>
      </c>
      <c r="O140">
        <v>1</v>
      </c>
      <c r="Q140" s="1">
        <f>SUM(Table7[[#This Row],[18-20.10.2]:[10-12.01.13]])</f>
        <v>3</v>
      </c>
      <c r="S140">
        <v>1</v>
      </c>
      <c r="Y140">
        <v>1</v>
      </c>
      <c r="AB140">
        <v>1</v>
      </c>
      <c r="AD140" s="21"/>
      <c r="AE140" s="21"/>
      <c r="AF140" s="21"/>
      <c r="AG140" s="1">
        <f>Table7[[#This Row],[PRISUSTVO]]+Table7[[#This Row],[AKTIVNOST]]+Table7[[#This Row],[KOLOKV. I]]+Table7[[#This Row],[KOLOKV. II]]+Table7[[#This Row],[SEMINAR]]</f>
        <v>8</v>
      </c>
      <c r="AH140">
        <f>Table7[[#This Row],[Σ PREDISP.]]-28</f>
        <v>-20</v>
      </c>
      <c r="AJ140" s="1">
        <f>Table7[[#This Row],[Σ PREDISP.]]+Table7[[#This Row],[ISPIT]]</f>
        <v>8</v>
      </c>
      <c r="AK140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5</v>
      </c>
    </row>
    <row r="141" spans="1:37" x14ac:dyDescent="0.25">
      <c r="A141" s="3" t="s">
        <v>321</v>
      </c>
      <c r="B141" t="s">
        <v>322</v>
      </c>
      <c r="C141">
        <f>IF(SUM(Table7[[#This Row],[18-20.10.]:[17-19.01.]])&gt;=8,5,0)</f>
        <v>0</v>
      </c>
      <c r="D141">
        <v>1</v>
      </c>
      <c r="E141">
        <v>1</v>
      </c>
      <c r="H141">
        <v>1</v>
      </c>
      <c r="I141">
        <v>1</v>
      </c>
      <c r="N141">
        <v>1</v>
      </c>
      <c r="Q141">
        <f>SUM(Table7[[#This Row],[18-20.10.2]:[10-12.01.13]])</f>
        <v>1</v>
      </c>
      <c r="S141">
        <v>1</v>
      </c>
      <c r="AD141" s="21">
        <v>0</v>
      </c>
      <c r="AE141" s="21"/>
      <c r="AF141" s="21"/>
      <c r="AG141">
        <f>Table7[[#This Row],[PRISUSTVO]]+Table7[[#This Row],[AKTIVNOST]]+Table7[[#This Row],[KOLOKV. I]]+Table7[[#This Row],[KOLOKV. II]]+Table7[[#This Row],[SEMINAR]]</f>
        <v>1</v>
      </c>
      <c r="AH141">
        <f>Table7[[#This Row],[Σ PREDISP.]]-28</f>
        <v>-27</v>
      </c>
      <c r="AJ141">
        <f>Table7[[#This Row],[Σ PREDISP.]]+Table7[[#This Row],[ISPIT]]</f>
        <v>1</v>
      </c>
      <c r="AK141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5</v>
      </c>
    </row>
    <row r="142" spans="1:37" x14ac:dyDescent="0.25">
      <c r="A142" s="3" t="s">
        <v>170</v>
      </c>
      <c r="B142" t="s">
        <v>171</v>
      </c>
      <c r="C142">
        <f>IF(SUM(Table7[[#This Row],[18-20.10.]:[17-19.01.]])&gt;=8,5,0)</f>
        <v>0</v>
      </c>
      <c r="D142">
        <v>1</v>
      </c>
      <c r="E142">
        <v>1</v>
      </c>
      <c r="N142">
        <v>1</v>
      </c>
      <c r="Q142">
        <f>SUM(Table7[[#This Row],[18-20.10.2]:[10-12.01.13]])</f>
        <v>1</v>
      </c>
      <c r="S142">
        <v>1</v>
      </c>
      <c r="AD142" s="21">
        <v>9</v>
      </c>
      <c r="AE142" s="21">
        <v>8</v>
      </c>
      <c r="AF142" s="21"/>
      <c r="AG142">
        <f>Table7[[#This Row],[PRISUSTVO]]+Table7[[#This Row],[AKTIVNOST]]+Table7[[#This Row],[KOLOKV. I]]+Table7[[#This Row],[KOLOKV. II]]+Table7[[#This Row],[SEMINAR]]</f>
        <v>18</v>
      </c>
      <c r="AH142">
        <f>Table7[[#This Row],[Σ PREDISP.]]-28</f>
        <v>-10</v>
      </c>
      <c r="AJ142">
        <f>Table7[[#This Row],[Σ PREDISP.]]+Table7[[#This Row],[ISPIT]]</f>
        <v>18</v>
      </c>
      <c r="AK142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5</v>
      </c>
    </row>
    <row r="143" spans="1:37" x14ac:dyDescent="0.25">
      <c r="A143" s="3" t="s">
        <v>161</v>
      </c>
      <c r="B143" t="s">
        <v>162</v>
      </c>
      <c r="C143">
        <f>IF(SUM(Table7[[#This Row],[18-20.10.]:[17-19.01.]])&gt;=8,5,0)</f>
        <v>0</v>
      </c>
      <c r="D143">
        <v>1</v>
      </c>
      <c r="I143">
        <v>1</v>
      </c>
      <c r="P143">
        <v>1</v>
      </c>
      <c r="Q143">
        <f>SUM(Table7[[#This Row],[18-20.10.2]:[10-12.01.13]])</f>
        <v>5</v>
      </c>
      <c r="R143">
        <v>0.5</v>
      </c>
      <c r="S143">
        <v>0.5</v>
      </c>
      <c r="W143">
        <v>4</v>
      </c>
      <c r="AD143" s="21">
        <v>13</v>
      </c>
      <c r="AE143" s="21">
        <v>10</v>
      </c>
      <c r="AF143" s="21"/>
      <c r="AG143">
        <f>Table7[[#This Row],[PRISUSTVO]]+Table7[[#This Row],[AKTIVNOST]]+Table7[[#This Row],[KOLOKV. I]]+Table7[[#This Row],[KOLOKV. II]]+Table7[[#This Row],[SEMINAR]]</f>
        <v>28</v>
      </c>
      <c r="AH143">
        <f>Table7[[#This Row],[Σ PREDISP.]]-28</f>
        <v>0</v>
      </c>
      <c r="AI143">
        <v>39</v>
      </c>
      <c r="AJ143">
        <f>Table7[[#This Row],[Σ PREDISP.]]+Table7[[#This Row],[ISPIT]]</f>
        <v>67</v>
      </c>
      <c r="AK143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7</v>
      </c>
    </row>
    <row r="144" spans="1:37" x14ac:dyDescent="0.25">
      <c r="A144" s="3" t="s">
        <v>145</v>
      </c>
      <c r="B144" t="s">
        <v>146</v>
      </c>
      <c r="C144">
        <f>IF(SUM(Table7[[#This Row],[18-20.10.]:[17-19.01.]])&gt;=8,5,0)</f>
        <v>0</v>
      </c>
      <c r="Q144">
        <f>SUM(Table7[[#This Row],[18-20.10.2]:[10-12.01.13]])</f>
        <v>0</v>
      </c>
      <c r="AD144" s="21">
        <v>0</v>
      </c>
      <c r="AE144" s="21"/>
      <c r="AF144" s="21">
        <v>10</v>
      </c>
      <c r="AG144">
        <f>Table7[[#This Row],[PRISUSTVO]]+Table7[[#This Row],[AKTIVNOST]]+Table7[[#This Row],[KOLOKV. I]]+Table7[[#This Row],[KOLOKV. II]]+Table7[[#This Row],[SEMINAR]]</f>
        <v>10</v>
      </c>
      <c r="AH144">
        <f>Table7[[#This Row],[Σ PREDISP.]]-28</f>
        <v>-18</v>
      </c>
      <c r="AJ144">
        <f>Table7[[#This Row],[Σ PREDISP.]]+Table7[[#This Row],[ISPIT]]</f>
        <v>10</v>
      </c>
      <c r="AK144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5</v>
      </c>
    </row>
    <row r="145" spans="1:37" x14ac:dyDescent="0.25">
      <c r="A145" s="3" t="s">
        <v>285</v>
      </c>
      <c r="B145" t="s">
        <v>286</v>
      </c>
      <c r="C145">
        <f>IF(SUM(Table7[[#This Row],[18-20.10.]:[17-19.01.]])&gt;=8,5,0)</f>
        <v>5</v>
      </c>
      <c r="D145">
        <v>1</v>
      </c>
      <c r="G145">
        <v>1</v>
      </c>
      <c r="I145">
        <v>1</v>
      </c>
      <c r="J145">
        <v>1</v>
      </c>
      <c r="M145">
        <v>1</v>
      </c>
      <c r="N145">
        <v>1</v>
      </c>
      <c r="O145">
        <v>1</v>
      </c>
      <c r="P145">
        <v>1</v>
      </c>
      <c r="Q145">
        <f>SUM(Table7[[#This Row],[18-20.10.2]:[10-12.01.13]])</f>
        <v>8</v>
      </c>
      <c r="R145">
        <v>1</v>
      </c>
      <c r="U145">
        <v>2</v>
      </c>
      <c r="W145">
        <v>1</v>
      </c>
      <c r="X145">
        <v>4</v>
      </c>
      <c r="AD145" s="21">
        <v>9.5</v>
      </c>
      <c r="AE145" s="21">
        <v>11.5</v>
      </c>
      <c r="AF145" s="21"/>
      <c r="AG145">
        <f>Table7[[#This Row],[PRISUSTVO]]+Table7[[#This Row],[AKTIVNOST]]+Table7[[#This Row],[KOLOKV. I]]+Table7[[#This Row],[KOLOKV. II]]+Table7[[#This Row],[SEMINAR]]</f>
        <v>34</v>
      </c>
      <c r="AH145">
        <f>Table7[[#This Row],[Σ PREDISP.]]-28</f>
        <v>6</v>
      </c>
      <c r="AJ145">
        <f>Table7[[#This Row],[Σ PREDISP.]]+Table7[[#This Row],[ISPIT]]</f>
        <v>34</v>
      </c>
      <c r="AK145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5</v>
      </c>
    </row>
    <row r="146" spans="1:37" x14ac:dyDescent="0.25">
      <c r="A146" s="3" t="s">
        <v>287</v>
      </c>
      <c r="B146" t="s">
        <v>288</v>
      </c>
      <c r="C146">
        <f>IF(SUM(Table7[[#This Row],[18-20.10.]:[17-19.01.]])&gt;=8,5,0)</f>
        <v>5</v>
      </c>
      <c r="D146">
        <v>1</v>
      </c>
      <c r="E146">
        <v>1</v>
      </c>
      <c r="F146">
        <v>1</v>
      </c>
      <c r="H146">
        <v>1</v>
      </c>
      <c r="I146">
        <v>1</v>
      </c>
      <c r="J146">
        <v>1</v>
      </c>
      <c r="K146">
        <v>1</v>
      </c>
      <c r="M146">
        <v>1</v>
      </c>
      <c r="N146">
        <v>1</v>
      </c>
      <c r="O146">
        <v>1</v>
      </c>
      <c r="P146">
        <v>1</v>
      </c>
      <c r="Q146">
        <f>SUM(Table7[[#This Row],[18-20.10.2]:[10-12.01.13]])</f>
        <v>8</v>
      </c>
      <c r="R146">
        <v>0.5</v>
      </c>
      <c r="S146">
        <v>1</v>
      </c>
      <c r="W146">
        <v>1</v>
      </c>
      <c r="X146">
        <v>4</v>
      </c>
      <c r="Y146">
        <v>0.5</v>
      </c>
      <c r="AB146">
        <v>1</v>
      </c>
      <c r="AD146" s="21">
        <v>15</v>
      </c>
      <c r="AE146" s="21">
        <v>10.5</v>
      </c>
      <c r="AF146" s="21">
        <v>10</v>
      </c>
      <c r="AG146">
        <f>Table7[[#This Row],[PRISUSTVO]]+Table7[[#This Row],[AKTIVNOST]]+Table7[[#This Row],[KOLOKV. I]]+Table7[[#This Row],[KOLOKV. II]]+Table7[[#This Row],[SEMINAR]]</f>
        <v>48.5</v>
      </c>
      <c r="AH146">
        <f>Table7[[#This Row],[Σ PREDISP.]]-28</f>
        <v>20.5</v>
      </c>
      <c r="AI146">
        <v>36</v>
      </c>
      <c r="AJ146">
        <f>Table7[[#This Row],[Σ PREDISP.]]+Table7[[#This Row],[ISPIT]]</f>
        <v>84.5</v>
      </c>
      <c r="AK146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9</v>
      </c>
    </row>
    <row r="147" spans="1:37" x14ac:dyDescent="0.25">
      <c r="A147" s="3" t="s">
        <v>178</v>
      </c>
      <c r="B147" t="s">
        <v>179</v>
      </c>
      <c r="C147">
        <f>IF(SUM(Table7[[#This Row],[18-20.10.]:[17-19.01.]])&gt;=8,5,0)</f>
        <v>0</v>
      </c>
      <c r="Q147">
        <f>SUM(Table7[[#This Row],[18-20.10.2]:[10-12.01.13]])</f>
        <v>4</v>
      </c>
      <c r="AC147">
        <v>4</v>
      </c>
      <c r="AD147" s="21">
        <v>13</v>
      </c>
      <c r="AE147" s="21">
        <v>11</v>
      </c>
      <c r="AF147" s="21"/>
      <c r="AG147">
        <f>Table7[[#This Row],[PRISUSTVO]]+Table7[[#This Row],[AKTIVNOST]]+Table7[[#This Row],[KOLOKV. I]]+Table7[[#This Row],[KOLOKV. II]]+Table7[[#This Row],[SEMINAR]]</f>
        <v>28</v>
      </c>
      <c r="AH147">
        <f>Table7[[#This Row],[Σ PREDISP.]]-28</f>
        <v>0</v>
      </c>
      <c r="AI147">
        <v>23</v>
      </c>
      <c r="AJ147">
        <f>Table7[[#This Row],[Σ PREDISP.]]+Table7[[#This Row],[ISPIT]]</f>
        <v>51</v>
      </c>
      <c r="AK147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6</v>
      </c>
    </row>
    <row r="148" spans="1:37" x14ac:dyDescent="0.25">
      <c r="A148" s="3" t="s">
        <v>426</v>
      </c>
      <c r="B148" t="s">
        <v>427</v>
      </c>
      <c r="C148" s="1">
        <f>IF(SUM(Table7[[#This Row],[18-20.10.]:[17-19.01.]])&gt;=8,5,0)</f>
        <v>0</v>
      </c>
      <c r="E148">
        <v>1</v>
      </c>
      <c r="F148">
        <v>1</v>
      </c>
      <c r="Q148" s="1">
        <f>SUM(Table7[[#This Row],[18-20.10.2]:[10-12.01.13]])</f>
        <v>1</v>
      </c>
      <c r="S148">
        <v>1</v>
      </c>
      <c r="AD148" s="21"/>
      <c r="AE148" s="21"/>
      <c r="AF148" s="21"/>
      <c r="AG148" s="1">
        <f>Table7[[#This Row],[PRISUSTVO]]+Table7[[#This Row],[AKTIVNOST]]+Table7[[#This Row],[KOLOKV. I]]+Table7[[#This Row],[KOLOKV. II]]+Table7[[#This Row],[SEMINAR]]</f>
        <v>1</v>
      </c>
      <c r="AH148">
        <f>Table7[[#This Row],[Σ PREDISP.]]-28</f>
        <v>-27</v>
      </c>
      <c r="AJ148" s="1">
        <f>Table7[[#This Row],[Σ PREDISP.]]+Table7[[#This Row],[ISPIT]]</f>
        <v>1</v>
      </c>
      <c r="AK148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5</v>
      </c>
    </row>
    <row r="149" spans="1:37" x14ac:dyDescent="0.25">
      <c r="A149" s="3" t="s">
        <v>198</v>
      </c>
      <c r="B149" t="s">
        <v>199</v>
      </c>
      <c r="C149">
        <f>IF(SUM(Table7[[#This Row],[18-20.10.]:[17-19.01.]])&gt;=8,5,0)</f>
        <v>5</v>
      </c>
      <c r="D149">
        <v>1</v>
      </c>
      <c r="E149">
        <v>1</v>
      </c>
      <c r="F149">
        <v>1</v>
      </c>
      <c r="H149">
        <v>1</v>
      </c>
      <c r="I149">
        <v>1</v>
      </c>
      <c r="J149">
        <v>1</v>
      </c>
      <c r="K149">
        <v>1</v>
      </c>
      <c r="N149">
        <v>1</v>
      </c>
      <c r="O149">
        <v>1</v>
      </c>
      <c r="Q149">
        <f>SUM(Table7[[#This Row],[18-20.10.2]:[10-12.01.13]])</f>
        <v>6</v>
      </c>
      <c r="R149">
        <v>0.5</v>
      </c>
      <c r="S149">
        <v>1</v>
      </c>
      <c r="Y149">
        <v>0.5</v>
      </c>
      <c r="AC149">
        <v>4</v>
      </c>
      <c r="AD149" s="21">
        <v>12.5</v>
      </c>
      <c r="AE149" s="21">
        <v>15</v>
      </c>
      <c r="AF149" s="21"/>
      <c r="AG149">
        <f>Table7[[#This Row],[PRISUSTVO]]+Table7[[#This Row],[AKTIVNOST]]+Table7[[#This Row],[KOLOKV. I]]+Table7[[#This Row],[KOLOKV. II]]+Table7[[#This Row],[SEMINAR]]</f>
        <v>38.5</v>
      </c>
      <c r="AH149">
        <f>Table7[[#This Row],[Σ PREDISP.]]-28</f>
        <v>10.5</v>
      </c>
      <c r="AI149">
        <v>42</v>
      </c>
      <c r="AJ149">
        <f>Table7[[#This Row],[Σ PREDISP.]]+Table7[[#This Row],[ISPIT]]</f>
        <v>80.5</v>
      </c>
      <c r="AK149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9</v>
      </c>
    </row>
    <row r="150" spans="1:37" x14ac:dyDescent="0.25">
      <c r="A150" s="3" t="s">
        <v>343</v>
      </c>
      <c r="B150" t="s">
        <v>344</v>
      </c>
      <c r="C150">
        <f>IF(SUM(Table7[[#This Row],[18-20.10.]:[17-19.01.]])&gt;=8,5,0)</f>
        <v>0</v>
      </c>
      <c r="E150">
        <v>1</v>
      </c>
      <c r="F150">
        <v>1</v>
      </c>
      <c r="H150">
        <v>1</v>
      </c>
      <c r="I150">
        <v>1</v>
      </c>
      <c r="N150">
        <v>1</v>
      </c>
      <c r="P150">
        <v>1</v>
      </c>
      <c r="Q150">
        <f>SUM(Table7[[#This Row],[18-20.10.2]:[10-12.01.13]])</f>
        <v>1</v>
      </c>
      <c r="S150">
        <v>1</v>
      </c>
      <c r="AD150" s="21">
        <v>0</v>
      </c>
      <c r="AE150" s="21">
        <v>0</v>
      </c>
      <c r="AF150" s="21"/>
      <c r="AG150">
        <f>Table7[[#This Row],[PRISUSTVO]]+Table7[[#This Row],[AKTIVNOST]]+Table7[[#This Row],[KOLOKV. I]]+Table7[[#This Row],[KOLOKV. II]]+Table7[[#This Row],[SEMINAR]]</f>
        <v>1</v>
      </c>
      <c r="AH150">
        <f>Table7[[#This Row],[Σ PREDISP.]]-28</f>
        <v>-27</v>
      </c>
      <c r="AJ150">
        <f>Table7[[#This Row],[Σ PREDISP.]]+Table7[[#This Row],[ISPIT]]</f>
        <v>1</v>
      </c>
      <c r="AK150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5</v>
      </c>
    </row>
    <row r="151" spans="1:37" x14ac:dyDescent="0.25">
      <c r="A151" s="3" t="s">
        <v>295</v>
      </c>
      <c r="B151" t="s">
        <v>296</v>
      </c>
      <c r="C151">
        <f>IF(SUM(Table7[[#This Row],[18-20.10.]:[17-19.01.]])&gt;=8,5,0)</f>
        <v>5</v>
      </c>
      <c r="D151">
        <v>1</v>
      </c>
      <c r="J151">
        <v>1</v>
      </c>
      <c r="K151">
        <v>1</v>
      </c>
      <c r="L151">
        <v>1</v>
      </c>
      <c r="M151">
        <v>1</v>
      </c>
      <c r="N151">
        <v>1</v>
      </c>
      <c r="O151">
        <v>1</v>
      </c>
      <c r="P151">
        <v>1</v>
      </c>
      <c r="Q151">
        <f>SUM(Table7[[#This Row],[18-20.10.2]:[10-12.01.13]])</f>
        <v>5</v>
      </c>
      <c r="R151">
        <v>0.5</v>
      </c>
      <c r="Y151">
        <v>0.5</v>
      </c>
      <c r="AC151">
        <v>4</v>
      </c>
      <c r="AD151" s="21">
        <v>13</v>
      </c>
      <c r="AE151" s="21">
        <v>11</v>
      </c>
      <c r="AF151" s="21"/>
      <c r="AG151">
        <f>Table7[[#This Row],[PRISUSTVO]]+Table7[[#This Row],[AKTIVNOST]]+Table7[[#This Row],[KOLOKV. I]]+Table7[[#This Row],[KOLOKV. II]]+Table7[[#This Row],[SEMINAR]]</f>
        <v>34</v>
      </c>
      <c r="AH151">
        <f>Table7[[#This Row],[Σ PREDISP.]]-28</f>
        <v>6</v>
      </c>
      <c r="AI151">
        <v>30</v>
      </c>
      <c r="AJ151">
        <f>Table7[[#This Row],[Σ PREDISP.]]+Table7[[#This Row],[ISPIT]]</f>
        <v>64</v>
      </c>
      <c r="AK151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7</v>
      </c>
    </row>
    <row r="152" spans="1:37" x14ac:dyDescent="0.25">
      <c r="A152" s="3" t="s">
        <v>467</v>
      </c>
      <c r="B152" t="s">
        <v>502</v>
      </c>
      <c r="C152" s="1">
        <f>IF(SUM(Table7[[#This Row],[18-20.10.]:[17-19.01.]])&gt;=8,5,0)</f>
        <v>0</v>
      </c>
      <c r="H152">
        <v>1</v>
      </c>
      <c r="I152">
        <v>1</v>
      </c>
      <c r="Q152" s="1">
        <f>SUM(Table7[[#This Row],[18-20.10.2]:[10-12.01.13]])</f>
        <v>0</v>
      </c>
      <c r="AD152" s="21">
        <v>11.5</v>
      </c>
      <c r="AE152" s="21">
        <v>9.5</v>
      </c>
      <c r="AF152" s="21"/>
      <c r="AG152" s="1">
        <f>Table7[[#This Row],[PRISUSTVO]]+Table7[[#This Row],[AKTIVNOST]]+Table7[[#This Row],[KOLOKV. I]]+Table7[[#This Row],[KOLOKV. II]]+Table7[[#This Row],[SEMINAR]]</f>
        <v>21</v>
      </c>
      <c r="AH152" s="1">
        <f>Table7[[#This Row],[Σ PREDISP.]]-28</f>
        <v>-7</v>
      </c>
      <c r="AJ152" s="1">
        <f>Table7[[#This Row],[Σ PREDISP.]]+Table7[[#This Row],[ISPIT]]</f>
        <v>21</v>
      </c>
      <c r="AK152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5</v>
      </c>
    </row>
    <row r="153" spans="1:37" x14ac:dyDescent="0.25">
      <c r="A153" s="3" t="s">
        <v>210</v>
      </c>
      <c r="B153" t="s">
        <v>211</v>
      </c>
      <c r="C153">
        <f>IF(SUM(Table7[[#This Row],[18-20.10.]:[17-19.01.]])&gt;=8,5,0)</f>
        <v>0</v>
      </c>
      <c r="E153">
        <v>1</v>
      </c>
      <c r="H153">
        <v>1</v>
      </c>
      <c r="I153">
        <v>1</v>
      </c>
      <c r="J153">
        <v>1</v>
      </c>
      <c r="K153">
        <v>1</v>
      </c>
      <c r="N153">
        <v>1</v>
      </c>
      <c r="Q153">
        <f>SUM(Table7[[#This Row],[18-20.10.2]:[10-12.01.13]])</f>
        <v>6</v>
      </c>
      <c r="S153">
        <v>1</v>
      </c>
      <c r="W153">
        <v>1</v>
      </c>
      <c r="X153">
        <v>4</v>
      </c>
      <c r="AD153" s="21">
        <v>12.5</v>
      </c>
      <c r="AE153" s="21">
        <v>8</v>
      </c>
      <c r="AF153" s="21">
        <v>10</v>
      </c>
      <c r="AG153">
        <f>Table7[[#This Row],[PRISUSTVO]]+Table7[[#This Row],[AKTIVNOST]]+Table7[[#This Row],[KOLOKV. I]]+Table7[[#This Row],[KOLOKV. II]]+Table7[[#This Row],[SEMINAR]]</f>
        <v>36.5</v>
      </c>
      <c r="AH153">
        <f>Table7[[#This Row],[Σ PREDISP.]]-28</f>
        <v>8.5</v>
      </c>
      <c r="AI153">
        <v>40</v>
      </c>
      <c r="AJ153">
        <f>Table7[[#This Row],[Σ PREDISP.]]+Table7[[#This Row],[ISPIT]]</f>
        <v>76.5</v>
      </c>
      <c r="AK153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8</v>
      </c>
    </row>
    <row r="154" spans="1:37" x14ac:dyDescent="0.25">
      <c r="A154" s="3" t="s">
        <v>501</v>
      </c>
      <c r="B154" t="s">
        <v>500</v>
      </c>
      <c r="C154" s="1">
        <f>IF(SUM(Table7[[#This Row],[18-20.10.]:[17-19.01.]])&gt;=8,5,0)</f>
        <v>0</v>
      </c>
      <c r="Q154" s="1">
        <f>SUM(Table7[[#This Row],[18-20.10.2]:[10-12.01.13]])</f>
        <v>0</v>
      </c>
      <c r="AD154" s="21">
        <v>0</v>
      </c>
      <c r="AE154" s="21">
        <v>0</v>
      </c>
      <c r="AF154" s="21"/>
      <c r="AG154" s="1">
        <f>Table7[[#This Row],[PRISUSTVO]]+Table7[[#This Row],[AKTIVNOST]]+Table7[[#This Row],[KOLOKV. I]]+Table7[[#This Row],[KOLOKV. II]]+Table7[[#This Row],[SEMINAR]]</f>
        <v>0</v>
      </c>
      <c r="AH154" s="1">
        <f>Table7[[#This Row],[Σ PREDISP.]]-28</f>
        <v>-28</v>
      </c>
      <c r="AJ154" s="1">
        <f>Table7[[#This Row],[Σ PREDISP.]]+Table7[[#This Row],[ISPIT]]</f>
        <v>0</v>
      </c>
      <c r="AK154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5</v>
      </c>
    </row>
    <row r="155" spans="1:37" x14ac:dyDescent="0.25">
      <c r="A155" s="3" t="s">
        <v>508</v>
      </c>
      <c r="B155" t="s">
        <v>511</v>
      </c>
      <c r="C155" s="1">
        <f>IF(SUM(Table7[[#This Row],[18-20.10.]:[17-19.01.]])&gt;=8,5,0)</f>
        <v>0</v>
      </c>
      <c r="Q155" s="1">
        <f>SUM(Table7[[#This Row],[18-20.10.2]:[10-12.01.13]])</f>
        <v>6</v>
      </c>
      <c r="R155">
        <v>6</v>
      </c>
      <c r="AD155" s="21">
        <v>11</v>
      </c>
      <c r="AE155" s="21">
        <v>9</v>
      </c>
      <c r="AF155" s="21">
        <v>10</v>
      </c>
      <c r="AG155" s="1">
        <f>Table7[[#This Row],[PRISUSTVO]]+Table7[[#This Row],[AKTIVNOST]]+Table7[[#This Row],[KOLOKV. I]]+Table7[[#This Row],[KOLOKV. II]]+Table7[[#This Row],[SEMINAR]]</f>
        <v>36</v>
      </c>
      <c r="AH155" s="1">
        <f>Table7[[#This Row],[Σ PREDISP.]]-28</f>
        <v>8</v>
      </c>
      <c r="AJ155" s="1">
        <f>Table7[[#This Row],[Σ PREDISP.]]+Table7[[#This Row],[ISPIT]]</f>
        <v>36</v>
      </c>
      <c r="AK155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5</v>
      </c>
    </row>
    <row r="156" spans="1:37" x14ac:dyDescent="0.25">
      <c r="A156" s="3" t="s">
        <v>428</v>
      </c>
      <c r="B156" t="s">
        <v>429</v>
      </c>
      <c r="C156" s="1">
        <f>IF(SUM(Table7[[#This Row],[18-20.10.]:[17-19.01.]])&gt;=8,5,0)</f>
        <v>0</v>
      </c>
      <c r="E156">
        <v>1</v>
      </c>
      <c r="F156">
        <v>1</v>
      </c>
      <c r="H156">
        <v>1</v>
      </c>
      <c r="J156">
        <v>1</v>
      </c>
      <c r="P156">
        <v>1</v>
      </c>
      <c r="Q156" s="1">
        <f>SUM(Table7[[#This Row],[18-20.10.2]:[10-12.01.13]])</f>
        <v>5</v>
      </c>
      <c r="S156">
        <v>1</v>
      </c>
      <c r="AC156">
        <v>4</v>
      </c>
      <c r="AD156" s="21"/>
      <c r="AE156" s="21"/>
      <c r="AF156" s="21"/>
      <c r="AG156" s="1">
        <f>Table7[[#This Row],[PRISUSTVO]]+Table7[[#This Row],[AKTIVNOST]]+Table7[[#This Row],[KOLOKV. I]]+Table7[[#This Row],[KOLOKV. II]]+Table7[[#This Row],[SEMINAR]]</f>
        <v>5</v>
      </c>
      <c r="AH156">
        <f>Table7[[#This Row],[Σ PREDISP.]]-28</f>
        <v>-23</v>
      </c>
      <c r="AJ156" s="1">
        <f>Table7[[#This Row],[Σ PREDISP.]]+Table7[[#This Row],[ISPIT]]</f>
        <v>5</v>
      </c>
      <c r="AK156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5</v>
      </c>
    </row>
    <row r="157" spans="1:37" x14ac:dyDescent="0.25">
      <c r="A157" t="s">
        <v>529</v>
      </c>
      <c r="B157" t="s">
        <v>530</v>
      </c>
      <c r="C157" s="1">
        <f>IF(SUM(Table7[[#This Row],[18-20.10.]:[17-19.01.]])&gt;=8,5,0)</f>
        <v>0</v>
      </c>
      <c r="Q157" s="1">
        <f>SUM(Table7[[#This Row],[18-20.10.2]:[10-12.01.13]])</f>
        <v>0</v>
      </c>
      <c r="AD157" s="21">
        <v>13.5</v>
      </c>
      <c r="AE157" s="21">
        <v>11.5</v>
      </c>
      <c r="AF157" s="21">
        <v>4</v>
      </c>
      <c r="AG157" s="1">
        <f>Table7[[#This Row],[PRISUSTVO]]+Table7[[#This Row],[AKTIVNOST]]+Table7[[#This Row],[KOLOKV. I]]+Table7[[#This Row],[KOLOKV. II]]+Table7[[#This Row],[SEMINAR]]</f>
        <v>29</v>
      </c>
      <c r="AH157" s="1">
        <f>Table7[[#This Row],[Σ PREDISP.]]-28</f>
        <v>1</v>
      </c>
      <c r="AI157">
        <v>32</v>
      </c>
      <c r="AJ157" s="1">
        <f>Table7[[#This Row],[Σ PREDISP.]]+Table7[[#This Row],[ISPIT]]</f>
        <v>61</v>
      </c>
      <c r="AK157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7</v>
      </c>
    </row>
    <row r="158" spans="1:37" x14ac:dyDescent="0.25">
      <c r="A158" s="3" t="s">
        <v>395</v>
      </c>
      <c r="B158" t="s">
        <v>396</v>
      </c>
      <c r="C158">
        <f>IF(SUM(Table7[[#This Row],[18-20.10.]:[17-19.01.]])&gt;=8,5,0)</f>
        <v>5</v>
      </c>
      <c r="D158">
        <v>1</v>
      </c>
      <c r="E158">
        <v>1</v>
      </c>
      <c r="F158">
        <v>1</v>
      </c>
      <c r="H158">
        <v>1</v>
      </c>
      <c r="I158">
        <v>1</v>
      </c>
      <c r="K158">
        <v>1</v>
      </c>
      <c r="M158">
        <v>1</v>
      </c>
      <c r="N158">
        <v>1</v>
      </c>
      <c r="P158">
        <v>1</v>
      </c>
      <c r="Q158">
        <f>SUM(Table7[[#This Row],[18-20.10.2]:[10-12.01.13]])</f>
        <v>5</v>
      </c>
      <c r="S158">
        <v>1</v>
      </c>
      <c r="AC158">
        <v>4</v>
      </c>
      <c r="AD158" s="21">
        <v>11</v>
      </c>
      <c r="AE158" s="21">
        <v>9</v>
      </c>
      <c r="AF158" s="21"/>
      <c r="AG158">
        <f>Table7[[#This Row],[PRISUSTVO]]+Table7[[#This Row],[AKTIVNOST]]+Table7[[#This Row],[KOLOKV. I]]+Table7[[#This Row],[KOLOKV. II]]+Table7[[#This Row],[SEMINAR]]</f>
        <v>30</v>
      </c>
      <c r="AH158">
        <f>Table7[[#This Row],[Σ PREDISP.]]-28</f>
        <v>2</v>
      </c>
      <c r="AI158">
        <v>37</v>
      </c>
      <c r="AJ158">
        <f>Table7[[#This Row],[Σ PREDISP.]]+Table7[[#This Row],[ISPIT]]</f>
        <v>67</v>
      </c>
      <c r="AK158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7</v>
      </c>
    </row>
    <row r="159" spans="1:37" x14ac:dyDescent="0.25">
      <c r="A159" s="3" t="s">
        <v>134</v>
      </c>
      <c r="B159" t="s">
        <v>135</v>
      </c>
      <c r="C159">
        <f>IF(SUM(Table7[[#This Row],[18-20.10.]:[17-19.01.]])&gt;=8,5,0)</f>
        <v>5</v>
      </c>
      <c r="D159">
        <v>1</v>
      </c>
      <c r="E159">
        <v>1</v>
      </c>
      <c r="F159">
        <v>1</v>
      </c>
      <c r="H159">
        <v>1</v>
      </c>
      <c r="I159">
        <v>1</v>
      </c>
      <c r="J159">
        <v>1</v>
      </c>
      <c r="K159">
        <v>1</v>
      </c>
      <c r="M159">
        <v>1</v>
      </c>
      <c r="N159">
        <v>1</v>
      </c>
      <c r="O159">
        <v>1</v>
      </c>
      <c r="Q159">
        <f>SUM(Table7[[#This Row],[18-20.10.2]:[10-12.01.13]])</f>
        <v>6</v>
      </c>
      <c r="S159">
        <v>1</v>
      </c>
      <c r="Y159">
        <v>1</v>
      </c>
      <c r="AA159">
        <v>4</v>
      </c>
      <c r="AD159" s="21">
        <v>12</v>
      </c>
      <c r="AE159" s="21">
        <v>12</v>
      </c>
      <c r="AF159" s="21"/>
      <c r="AG159">
        <f>Table7[[#This Row],[PRISUSTVO]]+Table7[[#This Row],[AKTIVNOST]]+Table7[[#This Row],[KOLOKV. I]]+Table7[[#This Row],[KOLOKV. II]]+Table7[[#This Row],[SEMINAR]]</f>
        <v>35</v>
      </c>
      <c r="AH159">
        <f>Table7[[#This Row],[Σ PREDISP.]]-28</f>
        <v>7</v>
      </c>
      <c r="AI159">
        <v>43</v>
      </c>
      <c r="AJ159">
        <f>Table7[[#This Row],[Σ PREDISP.]]+Table7[[#This Row],[ISPIT]]</f>
        <v>78</v>
      </c>
      <c r="AK159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8</v>
      </c>
    </row>
    <row r="160" spans="1:37" x14ac:dyDescent="0.25">
      <c r="A160" s="3" t="s">
        <v>56</v>
      </c>
      <c r="B160" t="s">
        <v>57</v>
      </c>
      <c r="C160">
        <f>IF(SUM(Table7[[#This Row],[18-20.10.]:[17-19.01.]])&gt;=8,5,0)</f>
        <v>5</v>
      </c>
      <c r="D160">
        <v>1</v>
      </c>
      <c r="E160">
        <v>1</v>
      </c>
      <c r="F160">
        <v>1</v>
      </c>
      <c r="H160">
        <v>1</v>
      </c>
      <c r="I160">
        <v>1</v>
      </c>
      <c r="J160">
        <v>1</v>
      </c>
      <c r="K160">
        <v>1</v>
      </c>
      <c r="M160">
        <v>1</v>
      </c>
      <c r="N160">
        <v>1</v>
      </c>
      <c r="O160">
        <v>1</v>
      </c>
      <c r="P160">
        <v>1</v>
      </c>
      <c r="Q160">
        <f>SUM(Table7[[#This Row],[18-20.10.2]:[10-12.01.13]])</f>
        <v>7</v>
      </c>
      <c r="S160">
        <v>1</v>
      </c>
      <c r="Y160">
        <v>1</v>
      </c>
      <c r="AB160">
        <v>1</v>
      </c>
      <c r="AC160">
        <v>4</v>
      </c>
      <c r="AD160" s="21">
        <v>0</v>
      </c>
      <c r="AE160" s="21">
        <v>11</v>
      </c>
      <c r="AF160" s="21">
        <v>10</v>
      </c>
      <c r="AG160">
        <f>Table7[[#This Row],[PRISUSTVO]]+Table7[[#This Row],[AKTIVNOST]]+Table7[[#This Row],[KOLOKV. I]]+Table7[[#This Row],[KOLOKV. II]]+Table7[[#This Row],[SEMINAR]]</f>
        <v>33</v>
      </c>
      <c r="AH160">
        <f>Table7[[#This Row],[Σ PREDISP.]]-28</f>
        <v>5</v>
      </c>
      <c r="AJ160">
        <f>Table7[[#This Row],[Σ PREDISP.]]+Table7[[#This Row],[ISPIT]]</f>
        <v>33</v>
      </c>
      <c r="AK160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5</v>
      </c>
    </row>
    <row r="161" spans="1:37" x14ac:dyDescent="0.25">
      <c r="A161" s="3" t="s">
        <v>323</v>
      </c>
      <c r="B161" t="s">
        <v>324</v>
      </c>
      <c r="C161">
        <f>IF(SUM(Table7[[#This Row],[18-20.10.]:[17-19.01.]])&gt;=8,5,0)</f>
        <v>0</v>
      </c>
      <c r="I161">
        <v>1</v>
      </c>
      <c r="K161">
        <v>1</v>
      </c>
      <c r="M161">
        <v>1</v>
      </c>
      <c r="Q161">
        <f>SUM(Table7[[#This Row],[18-20.10.2]:[10-12.01.13]])</f>
        <v>1</v>
      </c>
      <c r="W161">
        <v>1</v>
      </c>
      <c r="AD161" s="21">
        <v>0</v>
      </c>
      <c r="AE161" s="21"/>
      <c r="AF161" s="21"/>
      <c r="AG161">
        <f>Table7[[#This Row],[PRISUSTVO]]+Table7[[#This Row],[AKTIVNOST]]+Table7[[#This Row],[KOLOKV. I]]+Table7[[#This Row],[KOLOKV. II]]+Table7[[#This Row],[SEMINAR]]</f>
        <v>1</v>
      </c>
      <c r="AH161">
        <f>Table7[[#This Row],[Σ PREDISP.]]-28</f>
        <v>-27</v>
      </c>
      <c r="AJ161">
        <f>Table7[[#This Row],[Σ PREDISP.]]+Table7[[#This Row],[ISPIT]]</f>
        <v>1</v>
      </c>
      <c r="AK161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5</v>
      </c>
    </row>
    <row r="162" spans="1:37" x14ac:dyDescent="0.25">
      <c r="A162" s="3" t="s">
        <v>174</v>
      </c>
      <c r="B162" t="s">
        <v>175</v>
      </c>
      <c r="C162">
        <f>IF(SUM(Table7[[#This Row],[18-20.10.]:[17-19.01.]])&gt;=8,5,0)</f>
        <v>5</v>
      </c>
      <c r="E162">
        <v>1</v>
      </c>
      <c r="F162">
        <v>1</v>
      </c>
      <c r="H162">
        <v>1</v>
      </c>
      <c r="J162">
        <v>1</v>
      </c>
      <c r="K162">
        <v>1</v>
      </c>
      <c r="N162">
        <v>1</v>
      </c>
      <c r="O162">
        <v>1</v>
      </c>
      <c r="P162">
        <v>1</v>
      </c>
      <c r="Q162">
        <f>SUM(Table7[[#This Row],[18-20.10.2]:[10-12.01.13]])</f>
        <v>9</v>
      </c>
      <c r="S162">
        <v>1</v>
      </c>
      <c r="T162">
        <v>1</v>
      </c>
      <c r="V162">
        <v>2</v>
      </c>
      <c r="Y162">
        <v>5</v>
      </c>
      <c r="AD162" s="21">
        <v>15</v>
      </c>
      <c r="AE162" s="21">
        <v>12</v>
      </c>
      <c r="AF162" s="21">
        <v>10</v>
      </c>
      <c r="AG162">
        <f>Table7[[#This Row],[PRISUSTVO]]+Table7[[#This Row],[AKTIVNOST]]+Table7[[#This Row],[KOLOKV. I]]+Table7[[#This Row],[KOLOKV. II]]+Table7[[#This Row],[SEMINAR]]</f>
        <v>51</v>
      </c>
      <c r="AH162">
        <f>Table7[[#This Row],[Σ PREDISP.]]-28</f>
        <v>23</v>
      </c>
      <c r="AI162">
        <v>43</v>
      </c>
      <c r="AJ162">
        <f>Table7[[#This Row],[Σ PREDISP.]]+Table7[[#This Row],[ISPIT]]</f>
        <v>94</v>
      </c>
      <c r="AK162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10</v>
      </c>
    </row>
    <row r="163" spans="1:37" x14ac:dyDescent="0.25">
      <c r="A163" s="3" t="s">
        <v>351</v>
      </c>
      <c r="B163" t="s">
        <v>352</v>
      </c>
      <c r="C163">
        <f>IF(SUM(Table7[[#This Row],[18-20.10.]:[17-19.01.]])&gt;=8,5,0)</f>
        <v>0</v>
      </c>
      <c r="D163">
        <v>1</v>
      </c>
      <c r="E163">
        <v>1</v>
      </c>
      <c r="F163">
        <v>1</v>
      </c>
      <c r="I163">
        <v>1</v>
      </c>
      <c r="K163">
        <v>1</v>
      </c>
      <c r="Q163">
        <f>SUM(Table7[[#This Row],[18-20.10.2]:[10-12.01.13]])</f>
        <v>1</v>
      </c>
      <c r="S163">
        <v>1</v>
      </c>
      <c r="AD163" s="21">
        <v>0</v>
      </c>
      <c r="AE163" s="21">
        <v>0</v>
      </c>
      <c r="AF163" s="21"/>
      <c r="AG163">
        <f>Table7[[#This Row],[PRISUSTVO]]+Table7[[#This Row],[AKTIVNOST]]+Table7[[#This Row],[KOLOKV. I]]+Table7[[#This Row],[KOLOKV. II]]+Table7[[#This Row],[SEMINAR]]</f>
        <v>1</v>
      </c>
      <c r="AH163">
        <f>Table7[[#This Row],[Σ PREDISP.]]-28</f>
        <v>-27</v>
      </c>
      <c r="AJ163">
        <f>Table7[[#This Row],[Σ PREDISP.]]+Table7[[#This Row],[ISPIT]]</f>
        <v>1</v>
      </c>
      <c r="AK163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5</v>
      </c>
    </row>
    <row r="164" spans="1:37" x14ac:dyDescent="0.25">
      <c r="A164" s="3" t="s">
        <v>391</v>
      </c>
      <c r="B164" t="s">
        <v>392</v>
      </c>
      <c r="C164">
        <f>IF(SUM(Table7[[#This Row],[18-20.10.]:[17-19.01.]])&gt;=8,5,0)</f>
        <v>5</v>
      </c>
      <c r="D164">
        <v>1</v>
      </c>
      <c r="E164">
        <v>1</v>
      </c>
      <c r="F164">
        <v>1</v>
      </c>
      <c r="I164">
        <v>1</v>
      </c>
      <c r="J164">
        <v>1</v>
      </c>
      <c r="K164">
        <v>1</v>
      </c>
      <c r="M164">
        <v>1</v>
      </c>
      <c r="N164">
        <v>1</v>
      </c>
      <c r="O164">
        <v>1</v>
      </c>
      <c r="Q164">
        <f>SUM(Table7[[#This Row],[18-20.10.2]:[10-12.01.13]])</f>
        <v>5</v>
      </c>
      <c r="S164">
        <v>1</v>
      </c>
      <c r="AA164">
        <v>4</v>
      </c>
      <c r="AD164" s="21"/>
      <c r="AE164" s="21">
        <v>0</v>
      </c>
      <c r="AF164" s="21">
        <v>10</v>
      </c>
      <c r="AG164">
        <f>Table7[[#This Row],[PRISUSTVO]]+Table7[[#This Row],[AKTIVNOST]]+Table7[[#This Row],[KOLOKV. I]]+Table7[[#This Row],[KOLOKV. II]]+Table7[[#This Row],[SEMINAR]]</f>
        <v>20</v>
      </c>
      <c r="AH164">
        <f>Table7[[#This Row],[Σ PREDISP.]]-28</f>
        <v>-8</v>
      </c>
      <c r="AJ164">
        <f>Table7[[#This Row],[Σ PREDISP.]]+Table7[[#This Row],[ISPIT]]</f>
        <v>20</v>
      </c>
      <c r="AK164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5</v>
      </c>
    </row>
    <row r="165" spans="1:37" x14ac:dyDescent="0.25">
      <c r="A165" s="3" t="s">
        <v>185</v>
      </c>
      <c r="B165" t="s">
        <v>186</v>
      </c>
      <c r="C165">
        <f>IF(SUM(Table7[[#This Row],[18-20.10.]:[17-19.01.]])&gt;=8,5,0)</f>
        <v>5</v>
      </c>
      <c r="D165">
        <v>1</v>
      </c>
      <c r="F165">
        <v>1</v>
      </c>
      <c r="G165">
        <v>1</v>
      </c>
      <c r="I165">
        <v>1</v>
      </c>
      <c r="K165">
        <v>1</v>
      </c>
      <c r="L165">
        <v>1</v>
      </c>
      <c r="N165">
        <v>1</v>
      </c>
      <c r="O165">
        <v>1</v>
      </c>
      <c r="Q165">
        <f>SUM(Table7[[#This Row],[18-20.10.2]:[10-12.01.13]])</f>
        <v>7</v>
      </c>
      <c r="T165">
        <v>1</v>
      </c>
      <c r="U165">
        <v>1</v>
      </c>
      <c r="W165">
        <v>1</v>
      </c>
      <c r="AB165">
        <v>4</v>
      </c>
      <c r="AD165" s="21">
        <v>15</v>
      </c>
      <c r="AE165" s="21">
        <v>13.5</v>
      </c>
      <c r="AF165" s="21"/>
      <c r="AG165">
        <f>Table7[[#This Row],[PRISUSTVO]]+Table7[[#This Row],[AKTIVNOST]]+Table7[[#This Row],[KOLOKV. I]]+Table7[[#This Row],[KOLOKV. II]]+Table7[[#This Row],[SEMINAR]]</f>
        <v>40.5</v>
      </c>
      <c r="AH165">
        <f>Table7[[#This Row],[Σ PREDISP.]]-28</f>
        <v>12.5</v>
      </c>
      <c r="AI165">
        <v>0</v>
      </c>
      <c r="AJ165">
        <f>Table7[[#This Row],[Σ PREDISP.]]+Table7[[#This Row],[ISPIT]]</f>
        <v>40.5</v>
      </c>
      <c r="AK165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5</v>
      </c>
    </row>
    <row r="166" spans="1:37" x14ac:dyDescent="0.25">
      <c r="A166" s="3" t="s">
        <v>315</v>
      </c>
      <c r="B166" s="3" t="s">
        <v>316</v>
      </c>
      <c r="C166">
        <f>IF(SUM(Table7[[#This Row],[18-20.10.]:[17-19.01.]])&gt;=8,5,0)</f>
        <v>5</v>
      </c>
      <c r="D166">
        <v>1</v>
      </c>
      <c r="E166">
        <v>1</v>
      </c>
      <c r="F166">
        <v>1</v>
      </c>
      <c r="H166">
        <v>1</v>
      </c>
      <c r="I166">
        <v>1</v>
      </c>
      <c r="J166">
        <v>1</v>
      </c>
      <c r="K166">
        <v>1</v>
      </c>
      <c r="M166">
        <v>1</v>
      </c>
      <c r="N166">
        <v>1</v>
      </c>
      <c r="Q166">
        <f>SUM(Table7[[#This Row],[18-20.10.2]:[10-12.01.13]])</f>
        <v>6</v>
      </c>
      <c r="S166">
        <v>1</v>
      </c>
      <c r="W166">
        <v>1</v>
      </c>
      <c r="AA166">
        <v>4</v>
      </c>
      <c r="AD166" s="21">
        <v>15</v>
      </c>
      <c r="AE166" s="21">
        <v>13</v>
      </c>
      <c r="AF166" s="21">
        <v>10</v>
      </c>
      <c r="AG166">
        <f>Table7[[#This Row],[PRISUSTVO]]+Table7[[#This Row],[AKTIVNOST]]+Table7[[#This Row],[KOLOKV. I]]+Table7[[#This Row],[KOLOKV. II]]+Table7[[#This Row],[SEMINAR]]</f>
        <v>49</v>
      </c>
      <c r="AH166">
        <f>Table7[[#This Row],[Σ PREDISP.]]-28</f>
        <v>21</v>
      </c>
      <c r="AI166">
        <v>42</v>
      </c>
      <c r="AJ166">
        <f>Table7[[#This Row],[Σ PREDISP.]]+Table7[[#This Row],[ISPIT]]</f>
        <v>91</v>
      </c>
      <c r="AK166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10</v>
      </c>
    </row>
    <row r="167" spans="1:37" x14ac:dyDescent="0.25">
      <c r="A167" s="3" t="s">
        <v>383</v>
      </c>
      <c r="B167" t="s">
        <v>384</v>
      </c>
      <c r="C167">
        <f>IF(SUM(Table7[[#This Row],[18-20.10.]:[17-19.01.]])&gt;=8,5,0)</f>
        <v>5</v>
      </c>
      <c r="D167">
        <v>1</v>
      </c>
      <c r="F167">
        <v>1</v>
      </c>
      <c r="H167">
        <v>1</v>
      </c>
      <c r="J167">
        <v>1</v>
      </c>
      <c r="K167">
        <v>1</v>
      </c>
      <c r="M167">
        <v>1</v>
      </c>
      <c r="N167">
        <v>1</v>
      </c>
      <c r="O167">
        <v>1</v>
      </c>
      <c r="Q167">
        <f>SUM(Table7[[#This Row],[18-20.10.2]:[10-12.01.13]])</f>
        <v>5</v>
      </c>
      <c r="R167">
        <v>1</v>
      </c>
      <c r="X167">
        <v>4</v>
      </c>
      <c r="AD167" s="21">
        <v>9.5</v>
      </c>
      <c r="AE167" s="21">
        <v>9</v>
      </c>
      <c r="AF167" s="21"/>
      <c r="AG167">
        <f>Table7[[#This Row],[PRISUSTVO]]+Table7[[#This Row],[AKTIVNOST]]+Table7[[#This Row],[KOLOKV. I]]+Table7[[#This Row],[KOLOKV. II]]+Table7[[#This Row],[SEMINAR]]</f>
        <v>28.5</v>
      </c>
      <c r="AH167">
        <f>Table7[[#This Row],[Σ PREDISP.]]-28</f>
        <v>0.5</v>
      </c>
      <c r="AJ167">
        <f>Table7[[#This Row],[Σ PREDISP.]]+Table7[[#This Row],[ISPIT]]</f>
        <v>28.5</v>
      </c>
      <c r="AK167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5</v>
      </c>
    </row>
    <row r="168" spans="1:37" x14ac:dyDescent="0.25">
      <c r="A168" s="3" t="s">
        <v>474</v>
      </c>
      <c r="B168" t="s">
        <v>307</v>
      </c>
      <c r="C168">
        <f>IF(SUM(Table7[[#This Row],[18-20.10.]:[17-19.01.]])&gt;=8,5,0)</f>
        <v>5</v>
      </c>
      <c r="D168">
        <v>1</v>
      </c>
      <c r="E168">
        <v>1</v>
      </c>
      <c r="F168">
        <v>1</v>
      </c>
      <c r="G168">
        <v>1</v>
      </c>
      <c r="H168">
        <v>1</v>
      </c>
      <c r="I168">
        <v>1</v>
      </c>
      <c r="J168">
        <v>1</v>
      </c>
      <c r="L168">
        <v>1</v>
      </c>
      <c r="O168">
        <v>1</v>
      </c>
      <c r="Q168">
        <f>SUM(Table7[[#This Row],[18-20.10.2]:[10-12.01.13]])</f>
        <v>10</v>
      </c>
      <c r="R168">
        <v>1</v>
      </c>
      <c r="T168">
        <v>2</v>
      </c>
      <c r="U168">
        <v>5.5</v>
      </c>
      <c r="V168">
        <v>0.5</v>
      </c>
      <c r="W168">
        <v>1</v>
      </c>
      <c r="AD168" s="21">
        <v>15</v>
      </c>
      <c r="AE168" s="21">
        <v>15</v>
      </c>
      <c r="AF168" s="21">
        <v>10</v>
      </c>
      <c r="AG168">
        <f>Table7[[#This Row],[PRISUSTVO]]+Table7[[#This Row],[AKTIVNOST]]+Table7[[#This Row],[KOLOKV. I]]+Table7[[#This Row],[KOLOKV. II]]+Table7[[#This Row],[SEMINAR]]</f>
        <v>55</v>
      </c>
      <c r="AH168">
        <f>Table7[[#This Row],[Σ PREDISP.]]-28</f>
        <v>27</v>
      </c>
      <c r="AI168">
        <v>40</v>
      </c>
      <c r="AJ168">
        <f>Table7[[#This Row],[Σ PREDISP.]]+Table7[[#This Row],[ISPIT]]</f>
        <v>95</v>
      </c>
      <c r="AK168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10</v>
      </c>
    </row>
    <row r="169" spans="1:37" x14ac:dyDescent="0.25">
      <c r="A169" s="3" t="s">
        <v>547</v>
      </c>
      <c r="B169" t="s">
        <v>548</v>
      </c>
      <c r="C169" s="1">
        <f>IF(SUM(Table7[[#This Row],[18-20.10.]:[17-19.01.]])&gt;=8,5,0)</f>
        <v>0</v>
      </c>
      <c r="Q169" s="1">
        <f>SUM(Table7[[#This Row],[18-20.10.2]:[10-12.01.13]])</f>
        <v>0</v>
      </c>
      <c r="AD169" s="21">
        <v>0</v>
      </c>
      <c r="AE169" s="21">
        <v>0</v>
      </c>
      <c r="AF169" s="21"/>
      <c r="AG169" s="1">
        <f>Table7[[#This Row],[PRISUSTVO]]+Table7[[#This Row],[AKTIVNOST]]+Table7[[#This Row],[KOLOKV. I]]+Table7[[#This Row],[KOLOKV. II]]+Table7[[#This Row],[SEMINAR]]</f>
        <v>0</v>
      </c>
      <c r="AH169" s="1">
        <f>Table7[[#This Row],[Σ PREDISP.]]-28</f>
        <v>-28</v>
      </c>
      <c r="AJ169" s="1">
        <f>Table7[[#This Row],[Σ PREDISP.]]+Table7[[#This Row],[ISPIT]]</f>
        <v>0</v>
      </c>
      <c r="AK169" s="1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5</v>
      </c>
    </row>
    <row r="170" spans="1:37" x14ac:dyDescent="0.25">
      <c r="A170" s="3" t="s">
        <v>333</v>
      </c>
      <c r="B170" t="s">
        <v>334</v>
      </c>
      <c r="C170">
        <f>IF(SUM(Table7[[#This Row],[18-20.10.]:[17-19.01.]])&gt;=8,5,0)</f>
        <v>0</v>
      </c>
      <c r="E170">
        <v>1</v>
      </c>
      <c r="F170">
        <v>1</v>
      </c>
      <c r="J170">
        <v>1</v>
      </c>
      <c r="Q170">
        <f>SUM(Table7[[#This Row],[18-20.10.2]:[10-12.01.13]])</f>
        <v>1</v>
      </c>
      <c r="S170">
        <v>1</v>
      </c>
      <c r="AD170" s="21">
        <v>0</v>
      </c>
      <c r="AE170" s="21">
        <v>0</v>
      </c>
      <c r="AF170" s="21">
        <v>10</v>
      </c>
      <c r="AG170">
        <f>Table7[[#This Row],[PRISUSTVO]]+Table7[[#This Row],[AKTIVNOST]]+Table7[[#This Row],[KOLOKV. I]]+Table7[[#This Row],[KOLOKV. II]]+Table7[[#This Row],[SEMINAR]]</f>
        <v>11</v>
      </c>
      <c r="AH170">
        <f>Table7[[#This Row],[Σ PREDISP.]]-28</f>
        <v>-17</v>
      </c>
      <c r="AJ170">
        <f>Table7[[#This Row],[Σ PREDISP.]]+Table7[[#This Row],[ISPIT]]</f>
        <v>11</v>
      </c>
      <c r="AK170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5</v>
      </c>
    </row>
    <row r="171" spans="1:37" x14ac:dyDescent="0.25">
      <c r="A171" s="3" t="s">
        <v>341</v>
      </c>
      <c r="B171" t="s">
        <v>342</v>
      </c>
      <c r="C171">
        <f>IF(SUM(Table7[[#This Row],[18-20.10.]:[17-19.01.]])&gt;=8,5,0)</f>
        <v>0</v>
      </c>
      <c r="G171">
        <v>1</v>
      </c>
      <c r="L171">
        <v>1</v>
      </c>
      <c r="O171">
        <v>1</v>
      </c>
      <c r="Q171">
        <f>SUM(Table7[[#This Row],[18-20.10.2]:[10-12.01.13]])</f>
        <v>5</v>
      </c>
      <c r="U171">
        <v>1</v>
      </c>
      <c r="Z171">
        <v>4</v>
      </c>
      <c r="AD171" s="21">
        <v>11.5</v>
      </c>
      <c r="AE171" s="21">
        <v>11.5</v>
      </c>
      <c r="AF171" s="21"/>
      <c r="AG171">
        <f>Table7[[#This Row],[PRISUSTVO]]+Table7[[#This Row],[AKTIVNOST]]+Table7[[#This Row],[KOLOKV. I]]+Table7[[#This Row],[KOLOKV. II]]+Table7[[#This Row],[SEMINAR]]</f>
        <v>28</v>
      </c>
      <c r="AH171">
        <f>Table7[[#This Row],[Σ PREDISP.]]-28</f>
        <v>0</v>
      </c>
      <c r="AI171">
        <v>35</v>
      </c>
      <c r="AJ171">
        <f>Table7[[#This Row],[Σ PREDISP.]]+Table7[[#This Row],[ISPIT]]</f>
        <v>63</v>
      </c>
      <c r="AK171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7</v>
      </c>
    </row>
    <row r="172" spans="1:37" x14ac:dyDescent="0.25">
      <c r="A172" s="3" t="s">
        <v>189</v>
      </c>
      <c r="B172" t="s">
        <v>190</v>
      </c>
      <c r="C172">
        <f>IF(SUM(Table7[[#This Row],[18-20.10.]:[17-19.01.]])&gt;=8,5,0)</f>
        <v>5</v>
      </c>
      <c r="D172">
        <v>1</v>
      </c>
      <c r="F172">
        <v>1</v>
      </c>
      <c r="G172">
        <v>1</v>
      </c>
      <c r="H172">
        <v>1</v>
      </c>
      <c r="L172">
        <v>1</v>
      </c>
      <c r="M172">
        <v>1</v>
      </c>
      <c r="N172">
        <v>1</v>
      </c>
      <c r="O172">
        <v>1</v>
      </c>
      <c r="P172">
        <v>1</v>
      </c>
      <c r="Q172">
        <f>SUM(Table7[[#This Row],[18-20.10.2]:[10-12.01.13]])</f>
        <v>10</v>
      </c>
      <c r="R172">
        <v>1</v>
      </c>
      <c r="T172">
        <v>5.5</v>
      </c>
      <c r="U172">
        <v>2</v>
      </c>
      <c r="V172">
        <v>1</v>
      </c>
      <c r="AC172">
        <v>0.5</v>
      </c>
      <c r="AD172" s="21">
        <v>15</v>
      </c>
      <c r="AE172" s="21">
        <v>14.5</v>
      </c>
      <c r="AF172" s="21">
        <v>10</v>
      </c>
      <c r="AG172">
        <f>Table7[[#This Row],[PRISUSTVO]]+Table7[[#This Row],[AKTIVNOST]]+Table7[[#This Row],[KOLOKV. I]]+Table7[[#This Row],[KOLOKV. II]]+Table7[[#This Row],[SEMINAR]]</f>
        <v>54.5</v>
      </c>
      <c r="AH172">
        <f>Table7[[#This Row],[Σ PREDISP.]]-28</f>
        <v>26.5</v>
      </c>
      <c r="AI172">
        <v>36</v>
      </c>
      <c r="AJ172">
        <f>Table7[[#This Row],[Σ PREDISP.]]+Table7[[#This Row],[ISPIT]]</f>
        <v>90.5</v>
      </c>
      <c r="AK172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10</v>
      </c>
    </row>
    <row r="173" spans="1:37" x14ac:dyDescent="0.25">
      <c r="A173" s="3" t="s">
        <v>271</v>
      </c>
      <c r="B173" t="s">
        <v>272</v>
      </c>
      <c r="C173">
        <f>IF(SUM(Table7[[#This Row],[18-20.10.]:[17-19.01.]])&gt;=8,5,0)</f>
        <v>5</v>
      </c>
      <c r="D173">
        <v>1</v>
      </c>
      <c r="F173">
        <v>1</v>
      </c>
      <c r="H173">
        <v>1</v>
      </c>
      <c r="I173">
        <v>1</v>
      </c>
      <c r="K173">
        <v>1</v>
      </c>
      <c r="M173">
        <v>1</v>
      </c>
      <c r="N173">
        <v>1</v>
      </c>
      <c r="O173">
        <v>1</v>
      </c>
      <c r="Q173">
        <f>SUM(Table7[[#This Row],[18-20.10.2]:[10-12.01.13]])</f>
        <v>6</v>
      </c>
      <c r="T173">
        <v>1</v>
      </c>
      <c r="V173">
        <v>0.5</v>
      </c>
      <c r="W173">
        <v>4</v>
      </c>
      <c r="Y173">
        <v>0.5</v>
      </c>
      <c r="AD173" s="21">
        <v>15</v>
      </c>
      <c r="AE173" s="21">
        <v>12</v>
      </c>
      <c r="AF173" s="21"/>
      <c r="AG173">
        <f>Table7[[#This Row],[PRISUSTVO]]+Table7[[#This Row],[AKTIVNOST]]+Table7[[#This Row],[KOLOKV. I]]+Table7[[#This Row],[KOLOKV. II]]+Table7[[#This Row],[SEMINAR]]</f>
        <v>38</v>
      </c>
      <c r="AH173">
        <f>Table7[[#This Row],[Σ PREDISP.]]-28</f>
        <v>10</v>
      </c>
      <c r="AI173">
        <v>43</v>
      </c>
      <c r="AJ173">
        <f>Table7[[#This Row],[Σ PREDISP.]]+Table7[[#This Row],[ISPIT]]</f>
        <v>81</v>
      </c>
      <c r="AK173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9</v>
      </c>
    </row>
    <row r="174" spans="1:37" x14ac:dyDescent="0.25">
      <c r="A174" s="3" t="s">
        <v>299</v>
      </c>
      <c r="B174" t="s">
        <v>300</v>
      </c>
      <c r="C174">
        <f>IF(SUM(Table7[[#This Row],[18-20.10.]:[17-19.01.]])&gt;=8,5,0)</f>
        <v>5</v>
      </c>
      <c r="E174">
        <v>1</v>
      </c>
      <c r="F174">
        <v>1</v>
      </c>
      <c r="H174">
        <v>1</v>
      </c>
      <c r="I174">
        <v>1</v>
      </c>
      <c r="J174">
        <v>1</v>
      </c>
      <c r="N174">
        <v>1</v>
      </c>
      <c r="O174">
        <v>1</v>
      </c>
      <c r="P174">
        <v>1</v>
      </c>
      <c r="Q174">
        <f>SUM(Table7[[#This Row],[18-20.10.2]:[10-12.01.13]])</f>
        <v>5</v>
      </c>
      <c r="S174">
        <v>1</v>
      </c>
      <c r="AC174">
        <v>4</v>
      </c>
      <c r="AD174" s="21">
        <v>11</v>
      </c>
      <c r="AE174" s="21">
        <v>11</v>
      </c>
      <c r="AF174" s="21"/>
      <c r="AG174">
        <f>Table7[[#This Row],[PRISUSTVO]]+Table7[[#This Row],[AKTIVNOST]]+Table7[[#This Row],[KOLOKV. I]]+Table7[[#This Row],[KOLOKV. II]]+Table7[[#This Row],[SEMINAR]]</f>
        <v>32</v>
      </c>
      <c r="AH174">
        <f>Table7[[#This Row],[Σ PREDISP.]]-28</f>
        <v>4</v>
      </c>
      <c r="AI174">
        <v>0</v>
      </c>
      <c r="AJ174">
        <f>Table7[[#This Row],[Σ PREDISP.]]+Table7[[#This Row],[ISPIT]]</f>
        <v>32</v>
      </c>
      <c r="AK174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5</v>
      </c>
    </row>
    <row r="175" spans="1:37" x14ac:dyDescent="0.25">
      <c r="A175" s="3" t="s">
        <v>214</v>
      </c>
      <c r="B175" t="s">
        <v>215</v>
      </c>
      <c r="C175">
        <f>IF(SUM(Table7[[#This Row],[18-20.10.]:[17-19.01.]])&gt;=8,5,0)</f>
        <v>5</v>
      </c>
      <c r="D175">
        <v>1</v>
      </c>
      <c r="E175">
        <v>1</v>
      </c>
      <c r="F175">
        <v>1</v>
      </c>
      <c r="H175">
        <v>1</v>
      </c>
      <c r="I175">
        <v>1</v>
      </c>
      <c r="J175">
        <v>1</v>
      </c>
      <c r="K175">
        <v>1</v>
      </c>
      <c r="M175">
        <v>1</v>
      </c>
      <c r="N175">
        <v>1</v>
      </c>
      <c r="O175">
        <v>1</v>
      </c>
      <c r="Q175">
        <f>SUM(Table7[[#This Row],[18-20.10.2]:[10-12.01.13]])</f>
        <v>9</v>
      </c>
      <c r="S175">
        <v>1</v>
      </c>
      <c r="T175">
        <v>1</v>
      </c>
      <c r="V175">
        <v>1</v>
      </c>
      <c r="W175">
        <v>1</v>
      </c>
      <c r="X175">
        <v>1</v>
      </c>
      <c r="AB175">
        <v>4</v>
      </c>
      <c r="AD175" s="21">
        <v>14.5</v>
      </c>
      <c r="AE175" s="21">
        <v>9.5</v>
      </c>
      <c r="AF175" s="21"/>
      <c r="AG175">
        <f>Table7[[#This Row],[PRISUSTVO]]+Table7[[#This Row],[AKTIVNOST]]+Table7[[#This Row],[KOLOKV. I]]+Table7[[#This Row],[KOLOKV. II]]+Table7[[#This Row],[SEMINAR]]</f>
        <v>38</v>
      </c>
      <c r="AH175">
        <f>Table7[[#This Row],[Σ PREDISP.]]-28</f>
        <v>10</v>
      </c>
      <c r="AI175">
        <v>40</v>
      </c>
      <c r="AJ175">
        <f>Table7[[#This Row],[Σ PREDISP.]]+Table7[[#This Row],[ISPIT]]</f>
        <v>78</v>
      </c>
      <c r="AK175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8</v>
      </c>
    </row>
    <row r="176" spans="1:37" x14ac:dyDescent="0.25">
      <c r="A176" s="3" t="s">
        <v>157</v>
      </c>
      <c r="B176" t="s">
        <v>158</v>
      </c>
      <c r="C176">
        <f>IF(SUM(Table7[[#This Row],[18-20.10.]:[17-19.01.]])&gt;=8,5,0)</f>
        <v>5</v>
      </c>
      <c r="D176">
        <v>1</v>
      </c>
      <c r="E176">
        <v>1</v>
      </c>
      <c r="H176">
        <v>1</v>
      </c>
      <c r="I176">
        <v>1</v>
      </c>
      <c r="J176">
        <v>1</v>
      </c>
      <c r="K176">
        <v>1</v>
      </c>
      <c r="N176">
        <v>1</v>
      </c>
      <c r="O176">
        <v>1</v>
      </c>
      <c r="Q176">
        <f>SUM(Table7[[#This Row],[18-20.10.2]:[10-12.01.13]])</f>
        <v>5</v>
      </c>
      <c r="R176">
        <v>1.5</v>
      </c>
      <c r="S176">
        <v>1</v>
      </c>
      <c r="V176">
        <v>1.5</v>
      </c>
      <c r="Y176">
        <v>1</v>
      </c>
      <c r="AD176" s="21">
        <v>14</v>
      </c>
      <c r="AE176" s="21">
        <v>14</v>
      </c>
      <c r="AF176" s="21"/>
      <c r="AG176">
        <f>Table7[[#This Row],[PRISUSTVO]]+Table7[[#This Row],[AKTIVNOST]]+Table7[[#This Row],[KOLOKV. I]]+Table7[[#This Row],[KOLOKV. II]]+Table7[[#This Row],[SEMINAR]]</f>
        <v>38</v>
      </c>
      <c r="AH176">
        <f>Table7[[#This Row],[Σ PREDISP.]]-28</f>
        <v>10</v>
      </c>
      <c r="AI176">
        <v>30</v>
      </c>
      <c r="AJ176">
        <f>Table7[[#This Row],[Σ PREDISP.]]+Table7[[#This Row],[ISPIT]]</f>
        <v>68</v>
      </c>
      <c r="AK176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7</v>
      </c>
    </row>
    <row r="177" spans="1:37" x14ac:dyDescent="0.25">
      <c r="A177" s="3" t="s">
        <v>64</v>
      </c>
      <c r="B177" t="s">
        <v>65</v>
      </c>
      <c r="C177">
        <f>IF(SUM(Table7[[#This Row],[18-20.10.]:[17-19.01.]])&gt;=8,5,0)</f>
        <v>0</v>
      </c>
      <c r="Q177">
        <f>SUM(Table7[[#This Row],[18-20.10.2]:[10-12.01.13]])</f>
        <v>5</v>
      </c>
      <c r="AC177">
        <v>5</v>
      </c>
      <c r="AD177" s="21">
        <v>11</v>
      </c>
      <c r="AE177" s="21">
        <v>12</v>
      </c>
      <c r="AF177" s="21"/>
      <c r="AG177">
        <f>Table7[[#This Row],[PRISUSTVO]]+Table7[[#This Row],[AKTIVNOST]]+Table7[[#This Row],[KOLOKV. I]]+Table7[[#This Row],[KOLOKV. II]]+Table7[[#This Row],[SEMINAR]]</f>
        <v>28</v>
      </c>
      <c r="AH177">
        <f>Table7[[#This Row],[Σ PREDISP.]]-28</f>
        <v>0</v>
      </c>
      <c r="AI177">
        <v>28</v>
      </c>
      <c r="AJ177">
        <f>Table7[[#This Row],[Σ PREDISP.]]+Table7[[#This Row],[ISPIT]]</f>
        <v>56</v>
      </c>
      <c r="AK177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6</v>
      </c>
    </row>
    <row r="178" spans="1:37" x14ac:dyDescent="0.25">
      <c r="A178" s="3" t="s">
        <v>141</v>
      </c>
      <c r="B178" t="s">
        <v>142</v>
      </c>
      <c r="C178">
        <f>IF(SUM(Table7[[#This Row],[18-20.10.]:[17-19.01.]])&gt;=8,5,0)</f>
        <v>0</v>
      </c>
      <c r="D178">
        <v>1</v>
      </c>
      <c r="F178">
        <v>1</v>
      </c>
      <c r="K178">
        <v>1</v>
      </c>
      <c r="Q178">
        <f>SUM(Table7[[#This Row],[18-20.10.2]:[10-12.01.13]])</f>
        <v>0</v>
      </c>
      <c r="AD178" s="21">
        <v>0</v>
      </c>
      <c r="AE178" s="21"/>
      <c r="AF178" s="21"/>
      <c r="AG178">
        <f>Table7[[#This Row],[PRISUSTVO]]+Table7[[#This Row],[AKTIVNOST]]+Table7[[#This Row],[KOLOKV. I]]+Table7[[#This Row],[KOLOKV. II]]+Table7[[#This Row],[SEMINAR]]</f>
        <v>0</v>
      </c>
      <c r="AH178">
        <f>Table7[[#This Row],[Σ PREDISP.]]-28</f>
        <v>-28</v>
      </c>
      <c r="AJ178">
        <f>Table7[[#This Row],[Σ PREDISP.]]+Table7[[#This Row],[ISPIT]]</f>
        <v>0</v>
      </c>
      <c r="AK178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5</v>
      </c>
    </row>
    <row r="179" spans="1:37" x14ac:dyDescent="0.25">
      <c r="A179" s="3" t="s">
        <v>293</v>
      </c>
      <c r="B179" t="s">
        <v>294</v>
      </c>
      <c r="C179">
        <f>IF(SUM(Table7[[#This Row],[18-20.10.]:[17-19.01.]])&gt;=8,5,0)</f>
        <v>5</v>
      </c>
      <c r="D179">
        <v>1</v>
      </c>
      <c r="E179">
        <v>1</v>
      </c>
      <c r="F179">
        <v>1</v>
      </c>
      <c r="H179">
        <v>1</v>
      </c>
      <c r="I179">
        <v>1</v>
      </c>
      <c r="J179">
        <v>1</v>
      </c>
      <c r="K179">
        <v>1</v>
      </c>
      <c r="M179">
        <v>1</v>
      </c>
      <c r="N179">
        <v>1</v>
      </c>
      <c r="O179">
        <v>1</v>
      </c>
      <c r="Q179">
        <f>SUM(Table7[[#This Row],[18-20.10.2]:[10-12.01.13]])</f>
        <v>6</v>
      </c>
      <c r="S179">
        <v>1</v>
      </c>
      <c r="W179">
        <v>1</v>
      </c>
      <c r="AB179">
        <v>4</v>
      </c>
      <c r="AD179" s="21">
        <v>15</v>
      </c>
      <c r="AE179" s="21">
        <v>10</v>
      </c>
      <c r="AF179" s="21"/>
      <c r="AG179">
        <f>Table7[[#This Row],[PRISUSTVO]]+Table7[[#This Row],[AKTIVNOST]]+Table7[[#This Row],[KOLOKV. I]]+Table7[[#This Row],[KOLOKV. II]]+Table7[[#This Row],[SEMINAR]]</f>
        <v>36</v>
      </c>
      <c r="AH179">
        <f>Table7[[#This Row],[Σ PREDISP.]]-28</f>
        <v>8</v>
      </c>
      <c r="AI179">
        <v>42</v>
      </c>
      <c r="AJ179">
        <f>Table7[[#This Row],[Σ PREDISP.]]+Table7[[#This Row],[ISPIT]]</f>
        <v>78</v>
      </c>
      <c r="AK179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8</v>
      </c>
    </row>
    <row r="180" spans="1:37" x14ac:dyDescent="0.25">
      <c r="A180" s="3" t="s">
        <v>155</v>
      </c>
      <c r="B180" t="s">
        <v>546</v>
      </c>
      <c r="C180">
        <f>IF(SUM(Table7[[#This Row],[18-20.10.]:[17-19.01.]])&gt;=8,5,0)</f>
        <v>0</v>
      </c>
      <c r="Q180">
        <f>SUM(Table7[[#This Row],[18-20.10.2]:[10-12.01.13]])</f>
        <v>0</v>
      </c>
      <c r="AD180" s="21">
        <v>8</v>
      </c>
      <c r="AE180" s="21">
        <v>8</v>
      </c>
      <c r="AF180" s="21"/>
      <c r="AG180">
        <f>Table7[[#This Row],[PRISUSTVO]]+Table7[[#This Row],[AKTIVNOST]]+Table7[[#This Row],[KOLOKV. I]]+Table7[[#This Row],[KOLOKV. II]]+Table7[[#This Row],[SEMINAR]]</f>
        <v>16</v>
      </c>
      <c r="AH180">
        <f>Table7[[#This Row],[Σ PREDISP.]]-28</f>
        <v>-12</v>
      </c>
      <c r="AJ180">
        <f>Table7[[#This Row],[Σ PREDISP.]]+Table7[[#This Row],[ISPIT]]</f>
        <v>16</v>
      </c>
      <c r="AK180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5</v>
      </c>
    </row>
    <row r="181" spans="1:37" x14ac:dyDescent="0.25">
      <c r="A181" s="3" t="s">
        <v>505</v>
      </c>
      <c r="B181" t="s">
        <v>506</v>
      </c>
      <c r="C181" s="1">
        <f>IF(SUM(Table7[[#This Row],[18-20.10.]:[17-19.01.]])&gt;=8,5,0)</f>
        <v>5</v>
      </c>
      <c r="D181">
        <v>1</v>
      </c>
      <c r="E181">
        <v>1</v>
      </c>
      <c r="F181">
        <v>1</v>
      </c>
      <c r="G181">
        <v>1</v>
      </c>
      <c r="H181">
        <v>1</v>
      </c>
      <c r="I181">
        <v>1</v>
      </c>
      <c r="J181">
        <v>1</v>
      </c>
      <c r="K181">
        <v>1</v>
      </c>
      <c r="Q181" s="1">
        <f>SUM(Table7[[#This Row],[18-20.10.2]:[10-12.01.13]])</f>
        <v>4</v>
      </c>
      <c r="R181">
        <v>4</v>
      </c>
      <c r="AD181" s="21">
        <v>9.5</v>
      </c>
      <c r="AE181" s="21">
        <v>9.5</v>
      </c>
      <c r="AF181" s="21"/>
      <c r="AG181" s="1">
        <f>Table7[[#This Row],[PRISUSTVO]]+Table7[[#This Row],[AKTIVNOST]]+Table7[[#This Row],[KOLOKV. I]]+Table7[[#This Row],[KOLOKV. II]]+Table7[[#This Row],[SEMINAR]]</f>
        <v>28</v>
      </c>
      <c r="AH181" s="1">
        <f>Table7[[#This Row],[Σ PREDISP.]]-28</f>
        <v>0</v>
      </c>
      <c r="AI181">
        <v>0</v>
      </c>
      <c r="AJ181" s="1">
        <f>Table7[[#This Row],[Σ PREDISP.]]+Table7[[#This Row],[ISPIT]]</f>
        <v>28</v>
      </c>
      <c r="AK181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5</v>
      </c>
    </row>
    <row r="182" spans="1:37" x14ac:dyDescent="0.25">
      <c r="A182" s="3" t="s">
        <v>488</v>
      </c>
      <c r="B182" t="s">
        <v>489</v>
      </c>
      <c r="C182" s="1">
        <f>IF(SUM(Table7[[#This Row],[18-20.10.]:[17-19.01.]])&gt;=8,5,0)</f>
        <v>0</v>
      </c>
      <c r="L182">
        <v>1</v>
      </c>
      <c r="Q182" s="1">
        <f>SUM(Table7[[#This Row],[18-20.10.2]:[10-12.01.13]])</f>
        <v>0</v>
      </c>
      <c r="AD182" s="21"/>
      <c r="AE182" s="21"/>
      <c r="AF182" s="21"/>
      <c r="AG182" s="1">
        <f>Table7[[#This Row],[PRISUSTVO]]+Table7[[#This Row],[AKTIVNOST]]+Table7[[#This Row],[KOLOKV. I]]+Table7[[#This Row],[KOLOKV. II]]+Table7[[#This Row],[SEMINAR]]</f>
        <v>0</v>
      </c>
      <c r="AH182" s="1">
        <f>Table7[[#This Row],[Σ PREDISP.]]-28</f>
        <v>-28</v>
      </c>
      <c r="AJ182" s="1">
        <f>Table7[[#This Row],[Σ PREDISP.]]+Table7[[#This Row],[ISPIT]]</f>
        <v>0</v>
      </c>
      <c r="AK182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5</v>
      </c>
    </row>
    <row r="183" spans="1:37" x14ac:dyDescent="0.25">
      <c r="A183" s="3" t="s">
        <v>136</v>
      </c>
      <c r="B183" t="s">
        <v>137</v>
      </c>
      <c r="C183">
        <f>IF(SUM(Table7[[#This Row],[18-20.10.]:[17-19.01.]])&gt;=8,5,0)</f>
        <v>0</v>
      </c>
      <c r="Q183">
        <f>SUM(Table7[[#This Row],[18-20.10.2]:[10-12.01.13]])</f>
        <v>0</v>
      </c>
      <c r="AD183" s="21">
        <v>0</v>
      </c>
      <c r="AE183" s="21">
        <v>0</v>
      </c>
      <c r="AF183" s="21"/>
      <c r="AG183">
        <f>Table7[[#This Row],[PRISUSTVO]]+Table7[[#This Row],[AKTIVNOST]]+Table7[[#This Row],[KOLOKV. I]]+Table7[[#This Row],[KOLOKV. II]]+Table7[[#This Row],[SEMINAR]]</f>
        <v>0</v>
      </c>
      <c r="AH183">
        <f>Table7[[#This Row],[Σ PREDISP.]]-28</f>
        <v>-28</v>
      </c>
      <c r="AJ183">
        <f>Table7[[#This Row],[Σ PREDISP.]]+Table7[[#This Row],[ISPIT]]</f>
        <v>0</v>
      </c>
      <c r="AK183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5</v>
      </c>
    </row>
    <row r="184" spans="1:37" x14ac:dyDescent="0.25">
      <c r="A184" s="3" t="s">
        <v>151</v>
      </c>
      <c r="B184" t="s">
        <v>152</v>
      </c>
      <c r="C184">
        <f>IF(SUM(Table7[[#This Row],[18-20.10.]:[17-19.01.]])&gt;=8,5,0)</f>
        <v>0</v>
      </c>
      <c r="E184">
        <v>1</v>
      </c>
      <c r="I184">
        <v>1</v>
      </c>
      <c r="J184">
        <v>1</v>
      </c>
      <c r="Q184">
        <f>SUM(Table7[[#This Row],[18-20.10.2]:[10-12.01.13]])</f>
        <v>1</v>
      </c>
      <c r="S184">
        <v>1</v>
      </c>
      <c r="AD184" s="21">
        <v>11</v>
      </c>
      <c r="AE184" s="21">
        <v>8</v>
      </c>
      <c r="AF184" s="21"/>
      <c r="AG184">
        <f>Table7[[#This Row],[PRISUSTVO]]+Table7[[#This Row],[AKTIVNOST]]+Table7[[#This Row],[KOLOKV. I]]+Table7[[#This Row],[KOLOKV. II]]+Table7[[#This Row],[SEMINAR]]</f>
        <v>20</v>
      </c>
      <c r="AH184">
        <f>Table7[[#This Row],[Σ PREDISP.]]-28</f>
        <v>-8</v>
      </c>
      <c r="AJ184">
        <f>Table7[[#This Row],[Σ PREDISP.]]+Table7[[#This Row],[ISPIT]]</f>
        <v>20</v>
      </c>
      <c r="AK184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5</v>
      </c>
    </row>
    <row r="185" spans="1:37" x14ac:dyDescent="0.25">
      <c r="A185" s="3" t="s">
        <v>159</v>
      </c>
      <c r="B185" t="s">
        <v>160</v>
      </c>
      <c r="C185">
        <f>IF(SUM(Table7[[#This Row],[18-20.10.]:[17-19.01.]])&gt;=8,5,0)</f>
        <v>0</v>
      </c>
      <c r="E185">
        <v>1</v>
      </c>
      <c r="Q185">
        <f>SUM(Table7[[#This Row],[18-20.10.2]:[10-12.01.13]])</f>
        <v>1</v>
      </c>
      <c r="S185">
        <v>1</v>
      </c>
      <c r="AD185" s="21">
        <v>8.5</v>
      </c>
      <c r="AE185" s="21">
        <v>8</v>
      </c>
      <c r="AF185" s="21"/>
      <c r="AG185">
        <f>Table7[[#This Row],[PRISUSTVO]]+Table7[[#This Row],[AKTIVNOST]]+Table7[[#This Row],[KOLOKV. I]]+Table7[[#This Row],[KOLOKV. II]]+Table7[[#This Row],[SEMINAR]]</f>
        <v>17.5</v>
      </c>
      <c r="AH185">
        <f>Table7[[#This Row],[Σ PREDISP.]]-28</f>
        <v>-10.5</v>
      </c>
      <c r="AJ185">
        <f>Table7[[#This Row],[Σ PREDISP.]]+Table7[[#This Row],[ISPIT]]</f>
        <v>17.5</v>
      </c>
      <c r="AK185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5</v>
      </c>
    </row>
    <row r="186" spans="1:37" x14ac:dyDescent="0.25">
      <c r="A186" s="3" t="s">
        <v>297</v>
      </c>
      <c r="B186" t="s">
        <v>298</v>
      </c>
      <c r="C186">
        <f>IF(SUM(Table7[[#This Row],[18-20.10.]:[17-19.01.]])&gt;=8,5,0)</f>
        <v>5</v>
      </c>
      <c r="D186">
        <v>1</v>
      </c>
      <c r="E186">
        <v>1</v>
      </c>
      <c r="F186">
        <v>1</v>
      </c>
      <c r="G186">
        <v>1</v>
      </c>
      <c r="H186">
        <v>1</v>
      </c>
      <c r="I186">
        <v>1</v>
      </c>
      <c r="J186">
        <v>1</v>
      </c>
      <c r="K186">
        <v>1</v>
      </c>
      <c r="Q186">
        <f>SUM(Table7[[#This Row],[18-20.10.2]:[10-12.01.13]])</f>
        <v>6</v>
      </c>
      <c r="R186">
        <v>6</v>
      </c>
      <c r="AD186" s="21">
        <v>9</v>
      </c>
      <c r="AE186" s="21">
        <v>11</v>
      </c>
      <c r="AF186" s="21"/>
      <c r="AG186">
        <f>Table7[[#This Row],[PRISUSTVO]]+Table7[[#This Row],[AKTIVNOST]]+Table7[[#This Row],[KOLOKV. I]]+Table7[[#This Row],[KOLOKV. II]]+Table7[[#This Row],[SEMINAR]]</f>
        <v>31</v>
      </c>
      <c r="AH186">
        <f>Table7[[#This Row],[Σ PREDISP.]]-28</f>
        <v>3</v>
      </c>
      <c r="AI186">
        <v>34</v>
      </c>
      <c r="AJ186">
        <f>Table7[[#This Row],[Σ PREDISP.]]+Table7[[#This Row],[ISPIT]]</f>
        <v>65</v>
      </c>
      <c r="AK186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7</v>
      </c>
    </row>
    <row r="187" spans="1:37" x14ac:dyDescent="0.25">
      <c r="A187" s="3" t="s">
        <v>339</v>
      </c>
      <c r="B187" t="s">
        <v>340</v>
      </c>
      <c r="C187">
        <f>IF(SUM(Table7[[#This Row],[18-20.10.]:[17-19.01.]])&gt;=8,5,0)</f>
        <v>5</v>
      </c>
      <c r="E187">
        <v>1</v>
      </c>
      <c r="F187">
        <v>1</v>
      </c>
      <c r="H187">
        <v>1</v>
      </c>
      <c r="I187">
        <v>1</v>
      </c>
      <c r="J187">
        <v>1</v>
      </c>
      <c r="K187">
        <v>1</v>
      </c>
      <c r="M187">
        <v>1</v>
      </c>
      <c r="N187">
        <v>1</v>
      </c>
      <c r="Q187">
        <f>SUM(Table7[[#This Row],[18-20.10.2]:[10-12.01.13]])</f>
        <v>2.5</v>
      </c>
      <c r="S187">
        <v>1</v>
      </c>
      <c r="W187">
        <v>1</v>
      </c>
      <c r="X187">
        <v>0.5</v>
      </c>
      <c r="AD187" s="21">
        <v>9</v>
      </c>
      <c r="AE187" s="21">
        <v>9</v>
      </c>
      <c r="AF187" s="21">
        <v>10</v>
      </c>
      <c r="AG187">
        <f>Table7[[#This Row],[PRISUSTVO]]+Table7[[#This Row],[AKTIVNOST]]+Table7[[#This Row],[KOLOKV. I]]+Table7[[#This Row],[KOLOKV. II]]+Table7[[#This Row],[SEMINAR]]</f>
        <v>35.5</v>
      </c>
      <c r="AH187">
        <f>Table7[[#This Row],[Σ PREDISP.]]-28</f>
        <v>7.5</v>
      </c>
      <c r="AI187">
        <v>0</v>
      </c>
      <c r="AJ187">
        <f>Table7[[#This Row],[Σ PREDISP.]]+Table7[[#This Row],[ISPIT]]</f>
        <v>35.5</v>
      </c>
      <c r="AK187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5</v>
      </c>
    </row>
    <row r="188" spans="1:37" x14ac:dyDescent="0.25">
      <c r="A188" s="3" t="s">
        <v>168</v>
      </c>
      <c r="B188" t="s">
        <v>169</v>
      </c>
      <c r="C188">
        <f>IF(SUM(Table7[[#This Row],[18-20.10.]:[17-19.01.]])&gt;=8,5,0)</f>
        <v>5</v>
      </c>
      <c r="D188">
        <v>1</v>
      </c>
      <c r="E188">
        <v>1</v>
      </c>
      <c r="F188">
        <v>1</v>
      </c>
      <c r="H188">
        <v>1</v>
      </c>
      <c r="I188">
        <v>1</v>
      </c>
      <c r="J188">
        <v>1</v>
      </c>
      <c r="K188">
        <v>1</v>
      </c>
      <c r="N188">
        <v>1</v>
      </c>
      <c r="P188">
        <v>1</v>
      </c>
      <c r="Q188">
        <f>SUM(Table7[[#This Row],[18-20.10.2]:[10-12.01.13]])</f>
        <v>6</v>
      </c>
      <c r="S188">
        <v>1</v>
      </c>
      <c r="X188">
        <v>4</v>
      </c>
      <c r="Y188">
        <v>1</v>
      </c>
      <c r="AD188" s="21">
        <v>9</v>
      </c>
      <c r="AE188" s="21">
        <v>8.5</v>
      </c>
      <c r="AF188" s="21"/>
      <c r="AG188">
        <f>Table7[[#This Row],[PRISUSTVO]]+Table7[[#This Row],[AKTIVNOST]]+Table7[[#This Row],[KOLOKV. I]]+Table7[[#This Row],[KOLOKV. II]]+Table7[[#This Row],[SEMINAR]]</f>
        <v>28.5</v>
      </c>
      <c r="AH188">
        <f>Table7[[#This Row],[Σ PREDISP.]]-28</f>
        <v>0.5</v>
      </c>
      <c r="AI188">
        <v>29</v>
      </c>
      <c r="AJ188">
        <f>Table7[[#This Row],[Σ PREDISP.]]+Table7[[#This Row],[ISPIT]]</f>
        <v>57.5</v>
      </c>
      <c r="AK188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6</v>
      </c>
    </row>
    <row r="189" spans="1:37" x14ac:dyDescent="0.25">
      <c r="A189" s="3" t="s">
        <v>206</v>
      </c>
      <c r="B189" t="s">
        <v>207</v>
      </c>
      <c r="C189">
        <f>IF(SUM(Table7[[#This Row],[18-20.10.]:[17-19.01.]])&gt;=8,5,0)</f>
        <v>5</v>
      </c>
      <c r="D189">
        <v>1</v>
      </c>
      <c r="E189">
        <v>1</v>
      </c>
      <c r="F189">
        <v>1</v>
      </c>
      <c r="I189">
        <v>1</v>
      </c>
      <c r="J189">
        <v>1</v>
      </c>
      <c r="M189">
        <v>1</v>
      </c>
      <c r="N189">
        <v>1</v>
      </c>
      <c r="O189">
        <v>1</v>
      </c>
      <c r="P189">
        <v>1</v>
      </c>
      <c r="Q189">
        <f>SUM(Table7[[#This Row],[18-20.10.2]:[10-12.01.13]])</f>
        <v>9</v>
      </c>
      <c r="R189">
        <v>1</v>
      </c>
      <c r="S189">
        <v>1</v>
      </c>
      <c r="T189">
        <v>0.5</v>
      </c>
      <c r="U189">
        <v>0.5</v>
      </c>
      <c r="W189">
        <v>1</v>
      </c>
      <c r="X189">
        <v>1</v>
      </c>
      <c r="AB189">
        <v>4</v>
      </c>
      <c r="AD189" s="21">
        <v>12.5</v>
      </c>
      <c r="AE189" s="21">
        <v>8.5</v>
      </c>
      <c r="AF189" s="21">
        <v>10</v>
      </c>
      <c r="AG189">
        <f>Table7[[#This Row],[PRISUSTVO]]+Table7[[#This Row],[AKTIVNOST]]+Table7[[#This Row],[KOLOKV. I]]+Table7[[#This Row],[KOLOKV. II]]+Table7[[#This Row],[SEMINAR]]</f>
        <v>45</v>
      </c>
      <c r="AH189">
        <f>Table7[[#This Row],[Σ PREDISP.]]-28</f>
        <v>17</v>
      </c>
      <c r="AI189">
        <v>31</v>
      </c>
      <c r="AJ189">
        <f>Table7[[#This Row],[Σ PREDISP.]]+Table7[[#This Row],[ISPIT]]</f>
        <v>76</v>
      </c>
      <c r="AK189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8</v>
      </c>
    </row>
    <row r="190" spans="1:37" x14ac:dyDescent="0.25">
      <c r="A190" s="3" t="s">
        <v>200</v>
      </c>
      <c r="B190" t="s">
        <v>201</v>
      </c>
      <c r="C190">
        <f>IF(SUM(Table7[[#This Row],[18-20.10.]:[17-19.01.]])&gt;=8,5,0)</f>
        <v>5</v>
      </c>
      <c r="D190">
        <v>1</v>
      </c>
      <c r="E190">
        <v>1</v>
      </c>
      <c r="F190">
        <v>1</v>
      </c>
      <c r="H190">
        <v>1</v>
      </c>
      <c r="I190">
        <v>1</v>
      </c>
      <c r="J190">
        <v>1</v>
      </c>
      <c r="K190">
        <v>1</v>
      </c>
      <c r="M190">
        <v>1</v>
      </c>
      <c r="N190">
        <v>1</v>
      </c>
      <c r="O190">
        <v>1</v>
      </c>
      <c r="Q190">
        <f>SUM(Table7[[#This Row],[18-20.10.2]:[10-12.01.13]])</f>
        <v>5</v>
      </c>
      <c r="S190">
        <v>1</v>
      </c>
      <c r="AA190">
        <v>4</v>
      </c>
      <c r="AD190" s="21">
        <v>11.5</v>
      </c>
      <c r="AE190" s="21">
        <v>12</v>
      </c>
      <c r="AF190" s="21">
        <v>10</v>
      </c>
      <c r="AG190">
        <f>Table7[[#This Row],[PRISUSTVO]]+Table7[[#This Row],[AKTIVNOST]]+Table7[[#This Row],[KOLOKV. I]]+Table7[[#This Row],[KOLOKV. II]]+Table7[[#This Row],[SEMINAR]]</f>
        <v>43.5</v>
      </c>
      <c r="AH190">
        <f>Table7[[#This Row],[Σ PREDISP.]]-28</f>
        <v>15.5</v>
      </c>
      <c r="AI190">
        <v>30</v>
      </c>
      <c r="AJ190">
        <f>Table7[[#This Row],[Σ PREDISP.]]+Table7[[#This Row],[ISPIT]]</f>
        <v>73.5</v>
      </c>
      <c r="AK190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8</v>
      </c>
    </row>
    <row r="191" spans="1:37" x14ac:dyDescent="0.25">
      <c r="A191" s="3" t="s">
        <v>194</v>
      </c>
      <c r="B191" t="s">
        <v>195</v>
      </c>
      <c r="C191">
        <f>IF(SUM(Table7[[#This Row],[18-20.10.]:[17-19.01.]])&gt;=8,5,0)</f>
        <v>5</v>
      </c>
      <c r="D191">
        <v>1</v>
      </c>
      <c r="F191">
        <v>1</v>
      </c>
      <c r="G191">
        <v>1</v>
      </c>
      <c r="J191">
        <v>1</v>
      </c>
      <c r="K191">
        <v>1</v>
      </c>
      <c r="M191">
        <v>1</v>
      </c>
      <c r="N191">
        <v>1</v>
      </c>
      <c r="O191">
        <v>1</v>
      </c>
      <c r="P191">
        <v>1</v>
      </c>
      <c r="Q191">
        <f>SUM(Table7[[#This Row],[18-20.10.2]:[10-12.01.13]])</f>
        <v>6</v>
      </c>
      <c r="R191">
        <v>0.5</v>
      </c>
      <c r="S191">
        <v>0.5</v>
      </c>
      <c r="U191">
        <v>5</v>
      </c>
      <c r="AD191" s="21">
        <v>10.5</v>
      </c>
      <c r="AE191" s="21">
        <v>8</v>
      </c>
      <c r="AF191" s="21">
        <v>10</v>
      </c>
      <c r="AG191">
        <f>Table7[[#This Row],[PRISUSTVO]]+Table7[[#This Row],[AKTIVNOST]]+Table7[[#This Row],[KOLOKV. I]]+Table7[[#This Row],[KOLOKV. II]]+Table7[[#This Row],[SEMINAR]]</f>
        <v>39.5</v>
      </c>
      <c r="AH191">
        <f>Table7[[#This Row],[Σ PREDISP.]]-28</f>
        <v>11.5</v>
      </c>
      <c r="AI191">
        <v>42</v>
      </c>
      <c r="AJ191">
        <f>Table7[[#This Row],[Σ PREDISP.]]+Table7[[#This Row],[ISPIT]]</f>
        <v>81.5</v>
      </c>
      <c r="AK191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9</v>
      </c>
    </row>
    <row r="192" spans="1:37" x14ac:dyDescent="0.25">
      <c r="A192" s="3" t="s">
        <v>191</v>
      </c>
      <c r="B192" t="s">
        <v>192</v>
      </c>
      <c r="C192">
        <f>IF(SUM(Table7[[#This Row],[18-20.10.]:[17-19.01.]])&gt;=8,5,0)</f>
        <v>5</v>
      </c>
      <c r="D192">
        <v>1</v>
      </c>
      <c r="F192">
        <v>1</v>
      </c>
      <c r="I192">
        <v>1</v>
      </c>
      <c r="J192">
        <v>1</v>
      </c>
      <c r="K192">
        <v>1</v>
      </c>
      <c r="L192">
        <v>1</v>
      </c>
      <c r="M192">
        <v>1</v>
      </c>
      <c r="N192">
        <v>1</v>
      </c>
      <c r="P192">
        <v>1</v>
      </c>
      <c r="Q192">
        <f>SUM(Table7[[#This Row],[18-20.10.2]:[10-12.01.13]])</f>
        <v>6</v>
      </c>
      <c r="R192">
        <v>0.5</v>
      </c>
      <c r="T192">
        <v>0.5</v>
      </c>
      <c r="W192">
        <v>5</v>
      </c>
      <c r="AD192" s="21">
        <v>12.5</v>
      </c>
      <c r="AE192" s="21">
        <v>13</v>
      </c>
      <c r="AF192" s="21">
        <v>10</v>
      </c>
      <c r="AG192">
        <f>Table7[[#This Row],[PRISUSTVO]]+Table7[[#This Row],[AKTIVNOST]]+Table7[[#This Row],[KOLOKV. I]]+Table7[[#This Row],[KOLOKV. II]]+Table7[[#This Row],[SEMINAR]]</f>
        <v>46.5</v>
      </c>
      <c r="AH192">
        <f>Table7[[#This Row],[Σ PREDISP.]]-28</f>
        <v>18.5</v>
      </c>
      <c r="AI192">
        <v>38</v>
      </c>
      <c r="AJ192">
        <f>Table7[[#This Row],[Σ PREDISP.]]+Table7[[#This Row],[ISPIT]]</f>
        <v>84.5</v>
      </c>
      <c r="AK192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9</v>
      </c>
    </row>
    <row r="193" spans="1:37" x14ac:dyDescent="0.25">
      <c r="A193" s="3" t="s">
        <v>310</v>
      </c>
      <c r="B193" t="s">
        <v>311</v>
      </c>
      <c r="C193">
        <f>IF(SUM(Table7[[#This Row],[18-20.10.]:[17-19.01.]])&gt;=8,5,0)</f>
        <v>0</v>
      </c>
      <c r="E193">
        <v>1</v>
      </c>
      <c r="H193">
        <v>1</v>
      </c>
      <c r="I193">
        <v>1</v>
      </c>
      <c r="J193">
        <v>1</v>
      </c>
      <c r="K193">
        <v>1</v>
      </c>
      <c r="N193">
        <v>1</v>
      </c>
      <c r="P193">
        <v>1</v>
      </c>
      <c r="Q193">
        <f>SUM(Table7[[#This Row],[18-20.10.2]:[10-12.01.13]])</f>
        <v>8.5</v>
      </c>
      <c r="S193">
        <v>1</v>
      </c>
      <c r="V193">
        <v>1.5</v>
      </c>
      <c r="W193">
        <v>1</v>
      </c>
      <c r="X193">
        <v>4</v>
      </c>
      <c r="Y193">
        <v>1</v>
      </c>
      <c r="AD193" s="21">
        <v>14</v>
      </c>
      <c r="AE193" s="21">
        <v>13</v>
      </c>
      <c r="AF193" s="21">
        <v>10</v>
      </c>
      <c r="AG193">
        <f>Table7[[#This Row],[PRISUSTVO]]+Table7[[#This Row],[AKTIVNOST]]+Table7[[#This Row],[KOLOKV. I]]+Table7[[#This Row],[KOLOKV. II]]+Table7[[#This Row],[SEMINAR]]</f>
        <v>45.5</v>
      </c>
      <c r="AH193">
        <f>Table7[[#This Row],[Σ PREDISP.]]-28</f>
        <v>17.5</v>
      </c>
      <c r="AI193">
        <v>40</v>
      </c>
      <c r="AJ193">
        <f>Table7[[#This Row],[Σ PREDISP.]]+Table7[[#This Row],[ISPIT]]</f>
        <v>85.5</v>
      </c>
      <c r="AK193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9</v>
      </c>
    </row>
    <row r="194" spans="1:37" x14ac:dyDescent="0.25">
      <c r="A194" s="3" t="s">
        <v>308</v>
      </c>
      <c r="B194" t="s">
        <v>309</v>
      </c>
      <c r="C194">
        <f>IF(SUM(Table7[[#This Row],[18-20.10.]:[17-19.01.]])&gt;=8,5,0)</f>
        <v>5</v>
      </c>
      <c r="D194">
        <v>1</v>
      </c>
      <c r="E194">
        <v>1</v>
      </c>
      <c r="F194">
        <v>1</v>
      </c>
      <c r="I194">
        <v>1</v>
      </c>
      <c r="J194">
        <v>1</v>
      </c>
      <c r="K194">
        <v>1</v>
      </c>
      <c r="N194">
        <v>1</v>
      </c>
      <c r="P194">
        <v>1</v>
      </c>
      <c r="Q194">
        <f>SUM(Table7[[#This Row],[18-20.10.2]:[10-12.01.13]])</f>
        <v>6</v>
      </c>
      <c r="S194">
        <v>1</v>
      </c>
      <c r="Y194">
        <v>1</v>
      </c>
      <c r="AB194">
        <v>4</v>
      </c>
      <c r="AD194" s="21">
        <v>8</v>
      </c>
      <c r="AE194" s="21">
        <v>11.5</v>
      </c>
      <c r="AF194" s="21"/>
      <c r="AG194">
        <f>Table7[[#This Row],[PRISUSTVO]]+Table7[[#This Row],[AKTIVNOST]]+Table7[[#This Row],[KOLOKV. I]]+Table7[[#This Row],[KOLOKV. II]]+Table7[[#This Row],[SEMINAR]]</f>
        <v>30.5</v>
      </c>
      <c r="AH194">
        <f>Table7[[#This Row],[Σ PREDISP.]]-28</f>
        <v>2.5</v>
      </c>
      <c r="AI194">
        <v>0</v>
      </c>
      <c r="AJ194">
        <f>Table7[[#This Row],[Σ PREDISP.]]+Table7[[#This Row],[ISPIT]]</f>
        <v>30.5</v>
      </c>
      <c r="AK194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5</v>
      </c>
    </row>
    <row r="195" spans="1:37" x14ac:dyDescent="0.25">
      <c r="A195" s="3" t="s">
        <v>381</v>
      </c>
      <c r="B195" t="s">
        <v>382</v>
      </c>
      <c r="C195">
        <f>IF(SUM(Table7[[#This Row],[18-20.10.]:[17-19.01.]])&gt;=8,5,0)</f>
        <v>0</v>
      </c>
      <c r="D195">
        <v>1</v>
      </c>
      <c r="H195">
        <v>1</v>
      </c>
      <c r="I195">
        <v>1</v>
      </c>
      <c r="J195">
        <v>1</v>
      </c>
      <c r="K195">
        <v>1</v>
      </c>
      <c r="M195">
        <v>1</v>
      </c>
      <c r="N195">
        <v>1</v>
      </c>
      <c r="Q195">
        <f>SUM(Table7[[#This Row],[18-20.10.2]:[10-12.01.13]])</f>
        <v>4</v>
      </c>
      <c r="X195">
        <v>4</v>
      </c>
      <c r="AD195" s="21">
        <v>8</v>
      </c>
      <c r="AE195" s="21">
        <v>13.5</v>
      </c>
      <c r="AF195" s="21">
        <v>10</v>
      </c>
      <c r="AG195">
        <f>Table7[[#This Row],[PRISUSTVO]]+Table7[[#This Row],[AKTIVNOST]]+Table7[[#This Row],[KOLOKV. I]]+Table7[[#This Row],[KOLOKV. II]]+Table7[[#This Row],[SEMINAR]]</f>
        <v>35.5</v>
      </c>
      <c r="AH195">
        <f>Table7[[#This Row],[Σ PREDISP.]]-28</f>
        <v>7.5</v>
      </c>
      <c r="AI195">
        <v>23</v>
      </c>
      <c r="AJ195">
        <f>Table7[[#This Row],[Σ PREDISP.]]+Table7[[#This Row],[ISPIT]]</f>
        <v>58.5</v>
      </c>
      <c r="AK195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6</v>
      </c>
    </row>
    <row r="196" spans="1:37" x14ac:dyDescent="0.25">
      <c r="A196" s="3" t="s">
        <v>172</v>
      </c>
      <c r="B196" t="s">
        <v>173</v>
      </c>
      <c r="C196">
        <f>IF(SUM(Table7[[#This Row],[18-20.10.]:[17-19.01.]])&gt;=8,5,0)</f>
        <v>0</v>
      </c>
      <c r="H196">
        <v>1</v>
      </c>
      <c r="J196">
        <v>1</v>
      </c>
      <c r="Q196">
        <f>SUM(Table7[[#This Row],[18-20.10.2]:[10-12.01.13]])</f>
        <v>0</v>
      </c>
      <c r="AD196" s="21">
        <v>9</v>
      </c>
      <c r="AE196" s="21">
        <v>14</v>
      </c>
      <c r="AF196" s="21"/>
      <c r="AG196">
        <f>Table7[[#This Row],[PRISUSTVO]]+Table7[[#This Row],[AKTIVNOST]]+Table7[[#This Row],[KOLOKV. I]]+Table7[[#This Row],[KOLOKV. II]]+Table7[[#This Row],[SEMINAR]]</f>
        <v>23</v>
      </c>
      <c r="AH196">
        <f>Table7[[#This Row],[Σ PREDISP.]]-28</f>
        <v>-5</v>
      </c>
      <c r="AJ196">
        <f>Table7[[#This Row],[Σ PREDISP.]]+Table7[[#This Row],[ISPIT]]</f>
        <v>23</v>
      </c>
      <c r="AK196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5</v>
      </c>
    </row>
    <row r="197" spans="1:37" x14ac:dyDescent="0.25">
      <c r="A197" s="3" t="s">
        <v>204</v>
      </c>
      <c r="B197" t="s">
        <v>205</v>
      </c>
      <c r="C197">
        <f>IF(SUM(Table7[[#This Row],[18-20.10.]:[17-19.01.]])&gt;=8,5,0)</f>
        <v>5</v>
      </c>
      <c r="D197">
        <v>1</v>
      </c>
      <c r="E197">
        <v>1</v>
      </c>
      <c r="F197">
        <v>1</v>
      </c>
      <c r="H197">
        <v>1</v>
      </c>
      <c r="I197">
        <v>1</v>
      </c>
      <c r="J197">
        <v>1</v>
      </c>
      <c r="K197">
        <v>1</v>
      </c>
      <c r="N197">
        <v>1</v>
      </c>
      <c r="O197">
        <v>1</v>
      </c>
      <c r="Q197">
        <f>SUM(Table7[[#This Row],[18-20.10.2]:[10-12.01.13]])</f>
        <v>8</v>
      </c>
      <c r="R197">
        <v>1</v>
      </c>
      <c r="S197">
        <v>1</v>
      </c>
      <c r="T197">
        <v>4</v>
      </c>
      <c r="W197">
        <v>1</v>
      </c>
      <c r="Y197">
        <v>1</v>
      </c>
      <c r="AD197" s="21">
        <v>9</v>
      </c>
      <c r="AE197" s="21">
        <v>11</v>
      </c>
      <c r="AF197" s="21">
        <v>10</v>
      </c>
      <c r="AG197">
        <f>Table7[[#This Row],[PRISUSTVO]]+Table7[[#This Row],[AKTIVNOST]]+Table7[[#This Row],[KOLOKV. I]]+Table7[[#This Row],[KOLOKV. II]]+Table7[[#This Row],[SEMINAR]]</f>
        <v>43</v>
      </c>
      <c r="AH197">
        <f>Table7[[#This Row],[Σ PREDISP.]]-28</f>
        <v>15</v>
      </c>
      <c r="AI197">
        <v>28</v>
      </c>
      <c r="AJ197">
        <f>Table7[[#This Row],[Σ PREDISP.]]+Table7[[#This Row],[ISPIT]]</f>
        <v>71</v>
      </c>
      <c r="AK197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8</v>
      </c>
    </row>
    <row r="198" spans="1:37" x14ac:dyDescent="0.25">
      <c r="A198" s="3" t="s">
        <v>559</v>
      </c>
      <c r="B198" t="s">
        <v>560</v>
      </c>
      <c r="C198" s="1">
        <f>IF(SUM(Table7[[#This Row],[18-20.10.]:[17-19.01.]])&gt;=8,5,0)</f>
        <v>0</v>
      </c>
      <c r="Q198" s="1">
        <f>SUM(Table7[[#This Row],[18-20.10.2]:[10-12.01.13]])</f>
        <v>2</v>
      </c>
      <c r="W198">
        <v>2</v>
      </c>
      <c r="AD198" s="21">
        <v>8</v>
      </c>
      <c r="AE198" s="21">
        <v>12.5</v>
      </c>
      <c r="AF198" s="21">
        <v>5</v>
      </c>
      <c r="AG198" s="1">
        <f>Table7[[#This Row],[PRISUSTVO]]+Table7[[#This Row],[AKTIVNOST]]+Table7[[#This Row],[KOLOKV. I]]+Table7[[#This Row],[KOLOKV. II]]+Table7[[#This Row],[SEMINAR]]</f>
        <v>27.5</v>
      </c>
      <c r="AH198" s="1">
        <f>Table7[[#This Row],[Σ PREDISP.]]-28</f>
        <v>-0.5</v>
      </c>
      <c r="AI198">
        <v>30</v>
      </c>
      <c r="AJ198" s="1">
        <f>Table7[[#This Row],[Σ PREDISP.]]+Table7[[#This Row],[ISPIT]]</f>
        <v>57.5</v>
      </c>
      <c r="AK198" s="1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6</v>
      </c>
    </row>
    <row r="199" spans="1:37" x14ac:dyDescent="0.25">
      <c r="A199" s="3" t="s">
        <v>345</v>
      </c>
      <c r="B199" t="s">
        <v>346</v>
      </c>
      <c r="C199">
        <f>IF(SUM(Table7[[#This Row],[18-20.10.]:[17-19.01.]])&gt;=8,5,0)</f>
        <v>0</v>
      </c>
      <c r="E199">
        <v>1</v>
      </c>
      <c r="F199">
        <v>1</v>
      </c>
      <c r="Q199">
        <f>SUM(Table7[[#This Row],[18-20.10.2]:[10-12.01.13]])</f>
        <v>1</v>
      </c>
      <c r="S199">
        <v>1</v>
      </c>
      <c r="AD199" s="21">
        <v>0</v>
      </c>
      <c r="AE199" s="21"/>
      <c r="AF199" s="21"/>
      <c r="AG199">
        <f>Table7[[#This Row],[PRISUSTVO]]+Table7[[#This Row],[AKTIVNOST]]+Table7[[#This Row],[KOLOKV. I]]+Table7[[#This Row],[KOLOKV. II]]+Table7[[#This Row],[SEMINAR]]</f>
        <v>1</v>
      </c>
      <c r="AH199">
        <f>Table7[[#This Row],[Σ PREDISP.]]-28</f>
        <v>-27</v>
      </c>
      <c r="AJ199">
        <f>Table7[[#This Row],[Σ PREDISP.]]+Table7[[#This Row],[ISPIT]]</f>
        <v>1</v>
      </c>
      <c r="AK199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5</v>
      </c>
    </row>
    <row r="200" spans="1:37" x14ac:dyDescent="0.25">
      <c r="A200" s="3" t="s">
        <v>138</v>
      </c>
      <c r="B200" t="s">
        <v>487</v>
      </c>
      <c r="C200">
        <f>IF(SUM(Table7[[#This Row],[18-20.10.]:[17-19.01.]])&gt;=8,5,0)</f>
        <v>0</v>
      </c>
      <c r="H200">
        <v>1</v>
      </c>
      <c r="I200">
        <v>1</v>
      </c>
      <c r="J200">
        <v>1</v>
      </c>
      <c r="K200">
        <v>1</v>
      </c>
      <c r="L200">
        <v>1</v>
      </c>
      <c r="M200">
        <v>1</v>
      </c>
      <c r="Q200">
        <f>SUM(Table7[[#This Row],[18-20.10.2]:[10-12.01.13]])</f>
        <v>2.5</v>
      </c>
      <c r="V200">
        <v>0.5</v>
      </c>
      <c r="W200">
        <v>1</v>
      </c>
      <c r="X200">
        <v>1</v>
      </c>
      <c r="AD200" s="21">
        <v>0</v>
      </c>
      <c r="AE200" s="21"/>
      <c r="AF200" s="21"/>
      <c r="AG200">
        <f>Table7[[#This Row],[PRISUSTVO]]+Table7[[#This Row],[AKTIVNOST]]+Table7[[#This Row],[KOLOKV. I]]+Table7[[#This Row],[KOLOKV. II]]+Table7[[#This Row],[SEMINAR]]</f>
        <v>2.5</v>
      </c>
      <c r="AH200">
        <f>Table7[[#This Row],[Σ PREDISP.]]-28</f>
        <v>-25.5</v>
      </c>
      <c r="AJ200">
        <f>Table7[[#This Row],[Σ PREDISP.]]+Table7[[#This Row],[ISPIT]]</f>
        <v>2.5</v>
      </c>
      <c r="AK200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5</v>
      </c>
    </row>
    <row r="201" spans="1:37" x14ac:dyDescent="0.25">
      <c r="A201" s="3" t="s">
        <v>281</v>
      </c>
      <c r="B201" t="s">
        <v>282</v>
      </c>
      <c r="C201">
        <f>IF(SUM(Table7[[#This Row],[18-20.10.]:[17-19.01.]])&gt;=8,5,0)</f>
        <v>5</v>
      </c>
      <c r="E201">
        <v>1</v>
      </c>
      <c r="F201">
        <v>1</v>
      </c>
      <c r="I201">
        <v>1</v>
      </c>
      <c r="J201">
        <v>1</v>
      </c>
      <c r="K201">
        <v>1</v>
      </c>
      <c r="N201">
        <v>1</v>
      </c>
      <c r="O201">
        <v>1</v>
      </c>
      <c r="P201">
        <v>1</v>
      </c>
      <c r="Q201">
        <f>SUM(Table7[[#This Row],[18-20.10.2]:[10-12.01.13]])</f>
        <v>7</v>
      </c>
      <c r="S201">
        <v>5</v>
      </c>
      <c r="W201">
        <v>1</v>
      </c>
      <c r="Y201">
        <v>1</v>
      </c>
      <c r="AD201" s="21">
        <v>10.5</v>
      </c>
      <c r="AE201" s="21">
        <v>13</v>
      </c>
      <c r="AF201" s="21"/>
      <c r="AG201">
        <f>Table7[[#This Row],[PRISUSTVO]]+Table7[[#This Row],[AKTIVNOST]]+Table7[[#This Row],[KOLOKV. I]]+Table7[[#This Row],[KOLOKV. II]]+Table7[[#This Row],[SEMINAR]]</f>
        <v>35.5</v>
      </c>
      <c r="AH201">
        <f>Table7[[#This Row],[Σ PREDISP.]]-28</f>
        <v>7.5</v>
      </c>
      <c r="AJ201">
        <f>Table7[[#This Row],[Σ PREDISP.]]+Table7[[#This Row],[ISPIT]]</f>
        <v>35.5</v>
      </c>
      <c r="AK201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5</v>
      </c>
    </row>
    <row r="202" spans="1:37" x14ac:dyDescent="0.25">
      <c r="A202" s="3" t="s">
        <v>555</v>
      </c>
      <c r="B202" t="s">
        <v>556</v>
      </c>
      <c r="C202" s="1">
        <f>IF(SUM(Table7[[#This Row],[18-20.10.]:[17-19.01.]])&gt;=8,5,0)</f>
        <v>0</v>
      </c>
      <c r="Q202" s="1">
        <f>SUM(Table7[[#This Row],[18-20.10.2]:[10-12.01.13]])</f>
        <v>1</v>
      </c>
      <c r="W202">
        <v>1</v>
      </c>
      <c r="AD202" s="21">
        <v>8.5</v>
      </c>
      <c r="AE202" s="21">
        <v>10</v>
      </c>
      <c r="AF202" s="21"/>
      <c r="AG202" s="1">
        <f>Table7[[#This Row],[PRISUSTVO]]+Table7[[#This Row],[AKTIVNOST]]+Table7[[#This Row],[KOLOKV. I]]+Table7[[#This Row],[KOLOKV. II]]+Table7[[#This Row],[SEMINAR]]</f>
        <v>19.5</v>
      </c>
      <c r="AH202" s="1">
        <f>Table7[[#This Row],[Σ PREDISP.]]-28</f>
        <v>-8.5</v>
      </c>
      <c r="AJ202" s="1">
        <f>Table7[[#This Row],[Σ PREDISP.]]+Table7[[#This Row],[ISPIT]]</f>
        <v>19.5</v>
      </c>
      <c r="AK202" s="1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5</v>
      </c>
    </row>
    <row r="203" spans="1:37" x14ac:dyDescent="0.25">
      <c r="A203" s="3" t="s">
        <v>130</v>
      </c>
      <c r="B203" t="s">
        <v>131</v>
      </c>
      <c r="C203">
        <f>IF(SUM(Table7[[#This Row],[18-20.10.]:[17-19.01.]])&gt;=8,5,0)</f>
        <v>5</v>
      </c>
      <c r="D203">
        <v>1</v>
      </c>
      <c r="E203">
        <v>1</v>
      </c>
      <c r="F203">
        <v>1</v>
      </c>
      <c r="H203">
        <v>1</v>
      </c>
      <c r="J203">
        <v>1</v>
      </c>
      <c r="M203">
        <v>1</v>
      </c>
      <c r="N203">
        <v>1</v>
      </c>
      <c r="P203">
        <v>1</v>
      </c>
      <c r="Q203">
        <f>SUM(Table7[[#This Row],[18-20.10.2]:[10-12.01.13]])</f>
        <v>6</v>
      </c>
      <c r="S203">
        <v>1</v>
      </c>
      <c r="X203">
        <v>1</v>
      </c>
      <c r="AC203">
        <v>4</v>
      </c>
      <c r="AD203" s="21">
        <v>8.5</v>
      </c>
      <c r="AE203" s="21">
        <v>12</v>
      </c>
      <c r="AF203" s="21"/>
      <c r="AG203">
        <f>Table7[[#This Row],[PRISUSTVO]]+Table7[[#This Row],[AKTIVNOST]]+Table7[[#This Row],[KOLOKV. I]]+Table7[[#This Row],[KOLOKV. II]]+Table7[[#This Row],[SEMINAR]]</f>
        <v>31.5</v>
      </c>
      <c r="AH203">
        <f>Table7[[#This Row],[Σ PREDISP.]]-28</f>
        <v>3.5</v>
      </c>
      <c r="AI203">
        <v>33</v>
      </c>
      <c r="AJ203">
        <f>Table7[[#This Row],[Σ PREDISP.]]+Table7[[#This Row],[ISPIT]]</f>
        <v>64.5</v>
      </c>
      <c r="AK203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7</v>
      </c>
    </row>
    <row r="204" spans="1:37" x14ac:dyDescent="0.25">
      <c r="A204" s="3" t="s">
        <v>353</v>
      </c>
      <c r="B204" t="s">
        <v>354</v>
      </c>
      <c r="C204">
        <f>IF(SUM(Table7[[#This Row],[18-20.10.]:[17-19.01.]])&gt;=8,5,0)</f>
        <v>0</v>
      </c>
      <c r="E204">
        <v>1</v>
      </c>
      <c r="I204">
        <v>1</v>
      </c>
      <c r="K204">
        <v>1</v>
      </c>
      <c r="M204">
        <v>1</v>
      </c>
      <c r="N204">
        <v>1</v>
      </c>
      <c r="Q204">
        <f>SUM(Table7[[#This Row],[18-20.10.2]:[10-12.01.13]])</f>
        <v>7</v>
      </c>
      <c r="S204">
        <v>1</v>
      </c>
      <c r="W204">
        <v>5</v>
      </c>
      <c r="AB204">
        <v>1</v>
      </c>
      <c r="AD204" s="21">
        <v>0</v>
      </c>
      <c r="AE204" s="21"/>
      <c r="AF204" s="21"/>
      <c r="AG204">
        <f>Table7[[#This Row],[PRISUSTVO]]+Table7[[#This Row],[AKTIVNOST]]+Table7[[#This Row],[KOLOKV. I]]+Table7[[#This Row],[KOLOKV. II]]+Table7[[#This Row],[SEMINAR]]</f>
        <v>7</v>
      </c>
      <c r="AH204">
        <f>Table7[[#This Row],[Σ PREDISP.]]-28</f>
        <v>-21</v>
      </c>
      <c r="AJ204">
        <f>Table7[[#This Row],[Σ PREDISP.]]+Table7[[#This Row],[ISPIT]]</f>
        <v>7</v>
      </c>
      <c r="AK204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5</v>
      </c>
    </row>
    <row r="205" spans="1:37" x14ac:dyDescent="0.25">
      <c r="A205" s="3" t="s">
        <v>208</v>
      </c>
      <c r="B205" t="s">
        <v>209</v>
      </c>
      <c r="C205">
        <f>IF(SUM(Table7[[#This Row],[18-20.10.]:[17-19.01.]])&gt;=8,5,0)</f>
        <v>5</v>
      </c>
      <c r="D205">
        <v>1</v>
      </c>
      <c r="E205">
        <v>1</v>
      </c>
      <c r="F205">
        <v>1</v>
      </c>
      <c r="H205">
        <v>1</v>
      </c>
      <c r="I205">
        <v>1</v>
      </c>
      <c r="K205">
        <v>1</v>
      </c>
      <c r="M205">
        <v>1</v>
      </c>
      <c r="N205">
        <v>1</v>
      </c>
      <c r="O205">
        <v>1</v>
      </c>
      <c r="Q205">
        <f>SUM(Table7[[#This Row],[18-20.10.2]:[10-12.01.13]])</f>
        <v>7</v>
      </c>
      <c r="S205">
        <v>5</v>
      </c>
      <c r="W205">
        <v>1</v>
      </c>
      <c r="Y205">
        <v>1</v>
      </c>
      <c r="AD205" s="21">
        <v>12.5</v>
      </c>
      <c r="AE205" s="21">
        <v>12.5</v>
      </c>
      <c r="AF205" s="21">
        <v>10</v>
      </c>
      <c r="AG205">
        <f>Table7[[#This Row],[PRISUSTVO]]+Table7[[#This Row],[AKTIVNOST]]+Table7[[#This Row],[KOLOKV. I]]+Table7[[#This Row],[KOLOKV. II]]+Table7[[#This Row],[SEMINAR]]</f>
        <v>47</v>
      </c>
      <c r="AH205">
        <f>Table7[[#This Row],[Σ PREDISP.]]-28</f>
        <v>19</v>
      </c>
      <c r="AI205">
        <v>40</v>
      </c>
      <c r="AJ205">
        <f>Table7[[#This Row],[Σ PREDISP.]]+Table7[[#This Row],[ISPIT]]</f>
        <v>87</v>
      </c>
      <c r="AK205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9</v>
      </c>
    </row>
    <row r="206" spans="1:37" x14ac:dyDescent="0.25">
      <c r="A206" s="3" t="s">
        <v>572</v>
      </c>
      <c r="B206" t="s">
        <v>573</v>
      </c>
      <c r="C206" s="1">
        <f>IF(SUM(Table7[[#This Row],[18-20.10.]:[17-19.01.]])&gt;=8,5,0)</f>
        <v>0</v>
      </c>
      <c r="Q206" s="1">
        <f>SUM(Table7[[#This Row],[18-20.10.2]:[10-12.01.13]])</f>
        <v>0</v>
      </c>
      <c r="AD206">
        <v>8</v>
      </c>
      <c r="AG206" s="1">
        <f>Table7[[#This Row],[PRISUSTVO]]+Table7[[#This Row],[AKTIVNOST]]+Table7[[#This Row],[KOLOKV. I]]+Table7[[#This Row],[KOLOKV. II]]+Table7[[#This Row],[SEMINAR]]</f>
        <v>8</v>
      </c>
      <c r="AH206" s="1">
        <f>Table7[[#This Row],[Σ PREDISP.]]-28</f>
        <v>-20</v>
      </c>
      <c r="AJ206" s="1">
        <f>Table7[[#This Row],[Σ PREDISP.]]+Table7[[#This Row],[ISPIT]]</f>
        <v>8</v>
      </c>
      <c r="AK206" s="1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5</v>
      </c>
    </row>
    <row r="207" spans="1:37" x14ac:dyDescent="0.25">
      <c r="A207" s="3" t="s">
        <v>477</v>
      </c>
      <c r="B207" t="s">
        <v>478</v>
      </c>
      <c r="C207" s="1">
        <f>IF(SUM(Table7[[#This Row],[18-20.10.]:[17-19.01.]])&gt;=8,5,0)</f>
        <v>0</v>
      </c>
      <c r="H207">
        <v>1</v>
      </c>
      <c r="I207">
        <v>1</v>
      </c>
      <c r="K207">
        <v>1</v>
      </c>
      <c r="N207">
        <v>1</v>
      </c>
      <c r="O207">
        <v>1</v>
      </c>
      <c r="P207">
        <v>1</v>
      </c>
      <c r="Q207" s="1">
        <f>SUM(Table7[[#This Row],[18-20.10.2]:[10-12.01.13]])</f>
        <v>4</v>
      </c>
      <c r="AC207">
        <v>4</v>
      </c>
      <c r="AD207" s="21">
        <v>0</v>
      </c>
      <c r="AE207" s="21"/>
      <c r="AF207" s="21"/>
      <c r="AG207" s="1">
        <f>Table7[[#This Row],[PRISUSTVO]]+Table7[[#This Row],[AKTIVNOST]]+Table7[[#This Row],[KOLOKV. I]]+Table7[[#This Row],[KOLOKV. II]]+Table7[[#This Row],[SEMINAR]]</f>
        <v>4</v>
      </c>
      <c r="AH207" s="1">
        <f>Table7[[#This Row],[Σ PREDISP.]]-28</f>
        <v>-24</v>
      </c>
      <c r="AJ207" s="1">
        <f>Table7[[#This Row],[Σ PREDISP.]]+Table7[[#This Row],[ISPIT]]</f>
        <v>4</v>
      </c>
      <c r="AK207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5</v>
      </c>
    </row>
    <row r="208" spans="1:37" x14ac:dyDescent="0.25">
      <c r="A208" s="3" t="s">
        <v>123</v>
      </c>
      <c r="B208" t="s">
        <v>400</v>
      </c>
      <c r="C208">
        <f>IF(SUM(Table7[[#This Row],[18-20.10.]:[17-19.01.]])&gt;=8,5,0)</f>
        <v>5</v>
      </c>
      <c r="D208">
        <v>1</v>
      </c>
      <c r="F208">
        <v>1</v>
      </c>
      <c r="G208">
        <v>1</v>
      </c>
      <c r="H208">
        <v>1</v>
      </c>
      <c r="I208">
        <v>1</v>
      </c>
      <c r="J208">
        <v>1</v>
      </c>
      <c r="K208">
        <v>1</v>
      </c>
      <c r="L208">
        <v>1</v>
      </c>
      <c r="M208">
        <v>1</v>
      </c>
      <c r="N208">
        <v>1</v>
      </c>
      <c r="Q208">
        <f>SUM(Table7[[#This Row],[18-20.10.2]:[10-12.01.13]])</f>
        <v>10</v>
      </c>
      <c r="R208">
        <v>1.5</v>
      </c>
      <c r="T208">
        <v>4.5</v>
      </c>
      <c r="U208">
        <v>2</v>
      </c>
      <c r="V208">
        <v>1</v>
      </c>
      <c r="W208">
        <v>1</v>
      </c>
      <c r="AD208" s="21">
        <v>15</v>
      </c>
      <c r="AE208" s="21">
        <v>15</v>
      </c>
      <c r="AF208" s="21">
        <v>10</v>
      </c>
      <c r="AG208">
        <f>Table7[[#This Row],[PRISUSTVO]]+Table7[[#This Row],[AKTIVNOST]]+Table7[[#This Row],[KOLOKV. I]]+Table7[[#This Row],[KOLOKV. II]]+Table7[[#This Row],[SEMINAR]]</f>
        <v>55</v>
      </c>
      <c r="AH208">
        <f>Table7[[#This Row],[Σ PREDISP.]]-28</f>
        <v>27</v>
      </c>
      <c r="AI208">
        <v>42</v>
      </c>
      <c r="AJ208">
        <f>Table7[[#This Row],[Σ PREDISP.]]+Table7[[#This Row],[ISPIT]]</f>
        <v>97</v>
      </c>
      <c r="AK208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10</v>
      </c>
    </row>
    <row r="209" spans="1:37" x14ac:dyDescent="0.25">
      <c r="A209" s="3" t="s">
        <v>212</v>
      </c>
      <c r="B209" t="s">
        <v>465</v>
      </c>
      <c r="C209" s="1">
        <f>IF(SUM(Table7[[#This Row],[18-20.10.]:[17-19.01.]])&gt;=8,5,0)</f>
        <v>0</v>
      </c>
      <c r="H209">
        <v>1</v>
      </c>
      <c r="Q209" s="1">
        <f>SUM(Table7[[#This Row],[18-20.10.2]:[10-12.01.13]])</f>
        <v>0</v>
      </c>
      <c r="AD209" s="21">
        <v>0</v>
      </c>
      <c r="AE209" s="21"/>
      <c r="AF209" s="21"/>
      <c r="AG209" s="1">
        <f>Table7[[#This Row],[PRISUSTVO]]+Table7[[#This Row],[AKTIVNOST]]+Table7[[#This Row],[KOLOKV. I]]+Table7[[#This Row],[KOLOKV. II]]+Table7[[#This Row],[SEMINAR]]</f>
        <v>0</v>
      </c>
      <c r="AH209" s="1">
        <f>Table7[[#This Row],[Σ PREDISP.]]-28</f>
        <v>-28</v>
      </c>
      <c r="AJ209" s="1">
        <f>Table7[[#This Row],[Σ PREDISP.]]+Table7[[#This Row],[ISPIT]]</f>
        <v>0</v>
      </c>
      <c r="AK209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5</v>
      </c>
    </row>
    <row r="210" spans="1:37" x14ac:dyDescent="0.25">
      <c r="A210" s="3" t="s">
        <v>317</v>
      </c>
      <c r="B210" t="s">
        <v>318</v>
      </c>
      <c r="C210">
        <f>IF(SUM(Table7[[#This Row],[18-20.10.]:[17-19.01.]])&gt;=8,5,0)</f>
        <v>5</v>
      </c>
      <c r="H210">
        <v>1</v>
      </c>
      <c r="I210">
        <v>1</v>
      </c>
      <c r="J210">
        <v>1</v>
      </c>
      <c r="K210">
        <v>1</v>
      </c>
      <c r="L210">
        <v>1</v>
      </c>
      <c r="M210">
        <v>1</v>
      </c>
      <c r="N210">
        <v>1</v>
      </c>
      <c r="O210">
        <v>1</v>
      </c>
      <c r="Q210">
        <f>SUM(Table7[[#This Row],[18-20.10.2]:[10-12.01.13]])</f>
        <v>6.5</v>
      </c>
      <c r="V210">
        <v>0.5</v>
      </c>
      <c r="X210">
        <v>1</v>
      </c>
      <c r="AA210">
        <v>4</v>
      </c>
      <c r="AB210">
        <v>1</v>
      </c>
      <c r="AD210" s="21">
        <v>8</v>
      </c>
      <c r="AE210" s="21">
        <v>0</v>
      </c>
      <c r="AF210" s="21"/>
      <c r="AG210">
        <f>Table7[[#This Row],[PRISUSTVO]]+Table7[[#This Row],[AKTIVNOST]]+Table7[[#This Row],[KOLOKV. I]]+Table7[[#This Row],[KOLOKV. II]]+Table7[[#This Row],[SEMINAR]]</f>
        <v>19.5</v>
      </c>
      <c r="AH210">
        <f>Table7[[#This Row],[Σ PREDISP.]]-28</f>
        <v>-8.5</v>
      </c>
      <c r="AJ210">
        <f>Table7[[#This Row],[Σ PREDISP.]]+Table7[[#This Row],[ISPIT]]</f>
        <v>19.5</v>
      </c>
      <c r="AK210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5</v>
      </c>
    </row>
    <row r="211" spans="1:37" x14ac:dyDescent="0.25">
      <c r="A211" s="3" t="s">
        <v>305</v>
      </c>
      <c r="B211" t="s">
        <v>306</v>
      </c>
      <c r="C211">
        <f>IF(SUM(Table7[[#This Row],[18-20.10.]:[17-19.01.]])&gt;=8,5,0)</f>
        <v>5</v>
      </c>
      <c r="F211">
        <v>1</v>
      </c>
      <c r="H211">
        <v>1</v>
      </c>
      <c r="I211">
        <v>1</v>
      </c>
      <c r="K211">
        <v>1</v>
      </c>
      <c r="L211">
        <v>1</v>
      </c>
      <c r="N211">
        <v>1</v>
      </c>
      <c r="O211">
        <v>1</v>
      </c>
      <c r="P211">
        <v>1</v>
      </c>
      <c r="Q211">
        <f>SUM(Table7[[#This Row],[18-20.10.2]:[10-12.01.13]])</f>
        <v>6</v>
      </c>
      <c r="T211">
        <v>0.5</v>
      </c>
      <c r="V211">
        <v>0.5</v>
      </c>
      <c r="W211">
        <v>1</v>
      </c>
      <c r="AC211">
        <v>4</v>
      </c>
      <c r="AD211" s="21">
        <v>11.5</v>
      </c>
      <c r="AE211" s="21">
        <v>8.5</v>
      </c>
      <c r="AF211" s="21"/>
      <c r="AG211">
        <f>Table7[[#This Row],[PRISUSTVO]]+Table7[[#This Row],[AKTIVNOST]]+Table7[[#This Row],[KOLOKV. I]]+Table7[[#This Row],[KOLOKV. II]]+Table7[[#This Row],[SEMINAR]]</f>
        <v>31</v>
      </c>
      <c r="AH211">
        <f>Table7[[#This Row],[Σ PREDISP.]]-28</f>
        <v>3</v>
      </c>
      <c r="AJ211">
        <f>Table7[[#This Row],[Σ PREDISP.]]+Table7[[#This Row],[ISPIT]]</f>
        <v>31</v>
      </c>
      <c r="AK211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5</v>
      </c>
    </row>
    <row r="212" spans="1:37" x14ac:dyDescent="0.25">
      <c r="A212" s="3" t="s">
        <v>520</v>
      </c>
      <c r="B212" t="s">
        <v>519</v>
      </c>
      <c r="C212" s="1">
        <f>IF(SUM(Table7[[#This Row],[18-20.10.]:[17-19.01.]])&gt;=8,5,0)</f>
        <v>0</v>
      </c>
      <c r="Q212" s="1">
        <f>SUM(Table7[[#This Row],[18-20.10.2]:[10-12.01.13]])</f>
        <v>0</v>
      </c>
      <c r="AD212" s="21">
        <v>8.5</v>
      </c>
      <c r="AE212" s="21">
        <v>9</v>
      </c>
      <c r="AF212" s="21">
        <v>10</v>
      </c>
      <c r="AG212" s="1">
        <f>Table7[[#This Row],[PRISUSTVO]]+Table7[[#This Row],[AKTIVNOST]]+Table7[[#This Row],[KOLOKV. I]]+Table7[[#This Row],[KOLOKV. II]]+Table7[[#This Row],[SEMINAR]]</f>
        <v>27.5</v>
      </c>
      <c r="AH212" s="1">
        <f>Table7[[#This Row],[Σ PREDISP.]]-28</f>
        <v>-0.5</v>
      </c>
      <c r="AI212">
        <v>26</v>
      </c>
      <c r="AJ212" s="1">
        <f>Table7[[#This Row],[Σ PREDISP.]]+Table7[[#This Row],[ISPIT]]</f>
        <v>53.5</v>
      </c>
      <c r="AK212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6</v>
      </c>
    </row>
    <row r="213" spans="1:37" x14ac:dyDescent="0.25">
      <c r="A213" s="3" t="s">
        <v>64</v>
      </c>
      <c r="B213" t="s">
        <v>165</v>
      </c>
      <c r="C213">
        <f>IF(SUM(Table7[[#This Row],[18-20.10.]:[17-19.01.]])&gt;=8,5,0)</f>
        <v>5</v>
      </c>
      <c r="F213">
        <v>1</v>
      </c>
      <c r="H213">
        <v>1</v>
      </c>
      <c r="I213">
        <v>1</v>
      </c>
      <c r="J213">
        <v>1</v>
      </c>
      <c r="K213">
        <v>1</v>
      </c>
      <c r="M213">
        <v>1</v>
      </c>
      <c r="N213">
        <v>1</v>
      </c>
      <c r="O213">
        <v>1</v>
      </c>
      <c r="P213">
        <v>1</v>
      </c>
      <c r="Q213">
        <f>SUM(Table7[[#This Row],[18-20.10.2]:[10-12.01.13]])</f>
        <v>6</v>
      </c>
      <c r="W213">
        <v>1</v>
      </c>
      <c r="Y213">
        <v>1</v>
      </c>
      <c r="AC213">
        <v>4</v>
      </c>
      <c r="AD213" s="21">
        <v>10</v>
      </c>
      <c r="AE213" s="21">
        <v>10.5</v>
      </c>
      <c r="AF213" s="21"/>
      <c r="AG213">
        <f>Table7[[#This Row],[PRISUSTVO]]+Table7[[#This Row],[AKTIVNOST]]+Table7[[#This Row],[KOLOKV. I]]+Table7[[#This Row],[KOLOKV. II]]+Table7[[#This Row],[SEMINAR]]</f>
        <v>31.5</v>
      </c>
      <c r="AH213">
        <f>Table7[[#This Row],[Σ PREDISP.]]-28</f>
        <v>3.5</v>
      </c>
      <c r="AI213">
        <v>36</v>
      </c>
      <c r="AJ213">
        <f>Table7[[#This Row],[Σ PREDISP.]]+Table7[[#This Row],[ISPIT]]</f>
        <v>67.5</v>
      </c>
      <c r="AK213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7</v>
      </c>
    </row>
    <row r="214" spans="1:37" x14ac:dyDescent="0.25">
      <c r="A214" s="3" t="s">
        <v>470</v>
      </c>
      <c r="B214" t="s">
        <v>471</v>
      </c>
      <c r="C214" s="1">
        <f>IF(SUM(Table7[[#This Row],[18-20.10.]:[17-19.01.]])&gt;=8,5,0)</f>
        <v>0</v>
      </c>
      <c r="H214">
        <v>1</v>
      </c>
      <c r="J214">
        <v>1</v>
      </c>
      <c r="Q214" s="1">
        <f>SUM(Table7[[#This Row],[18-20.10.2]:[10-12.01.13]])</f>
        <v>0</v>
      </c>
      <c r="AD214" s="21">
        <v>11.5</v>
      </c>
      <c r="AE214" s="21">
        <v>8.5</v>
      </c>
      <c r="AF214" s="21"/>
      <c r="AG214" s="1">
        <f>Table7[[#This Row],[PRISUSTVO]]+Table7[[#This Row],[AKTIVNOST]]+Table7[[#This Row],[KOLOKV. I]]+Table7[[#This Row],[KOLOKV. II]]+Table7[[#This Row],[SEMINAR]]</f>
        <v>20</v>
      </c>
      <c r="AH214" s="1">
        <f>Table7[[#This Row],[Σ PREDISP.]]-28</f>
        <v>-8</v>
      </c>
      <c r="AJ214" s="1">
        <f>Table7[[#This Row],[Σ PREDISP.]]+Table7[[#This Row],[ISPIT]]</f>
        <v>20</v>
      </c>
      <c r="AK214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5</v>
      </c>
    </row>
    <row r="215" spans="1:37" x14ac:dyDescent="0.25">
      <c r="A215" t="s">
        <v>531</v>
      </c>
      <c r="B215" t="s">
        <v>532</v>
      </c>
      <c r="C215" s="1">
        <f>IF(SUM(Table7[[#This Row],[18-20.10.]:[17-19.01.]])&gt;=8,5,0)</f>
        <v>0</v>
      </c>
      <c r="Q215" s="1">
        <f>SUM(Table7[[#This Row],[18-20.10.2]:[10-12.01.13]])</f>
        <v>2</v>
      </c>
      <c r="R215">
        <v>2</v>
      </c>
      <c r="AD215" s="21">
        <v>11</v>
      </c>
      <c r="AE215" s="21">
        <v>9.5</v>
      </c>
      <c r="AF215" s="21">
        <v>5</v>
      </c>
      <c r="AG215" s="1">
        <f>Table7[[#This Row],[PRISUSTVO]]+Table7[[#This Row],[AKTIVNOST]]+Table7[[#This Row],[KOLOKV. I]]+Table7[[#This Row],[KOLOKV. II]]+Table7[[#This Row],[SEMINAR]]</f>
        <v>27.5</v>
      </c>
      <c r="AH215" s="1">
        <f>Table7[[#This Row],[Σ PREDISP.]]-28</f>
        <v>-0.5</v>
      </c>
      <c r="AI215">
        <v>28</v>
      </c>
      <c r="AJ215" s="1">
        <f>Table7[[#This Row],[Σ PREDISP.]]+Table7[[#This Row],[ISPIT]]</f>
        <v>55.5</v>
      </c>
      <c r="AK215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6</v>
      </c>
    </row>
    <row r="216" spans="1:37" x14ac:dyDescent="0.25">
      <c r="A216" s="3" t="s">
        <v>182</v>
      </c>
      <c r="B216" t="s">
        <v>183</v>
      </c>
      <c r="C216">
        <f>IF(SUM(Table7[[#This Row],[18-20.10.]:[17-19.01.]])&gt;=8,5,0)</f>
        <v>0</v>
      </c>
      <c r="D216">
        <v>1</v>
      </c>
      <c r="E216">
        <v>1</v>
      </c>
      <c r="F216">
        <v>1</v>
      </c>
      <c r="I216">
        <v>1</v>
      </c>
      <c r="J216">
        <v>1</v>
      </c>
      <c r="K216">
        <v>1</v>
      </c>
      <c r="Q216">
        <f>SUM(Table7[[#This Row],[18-20.10.2]:[10-12.01.13]])</f>
        <v>5</v>
      </c>
      <c r="S216">
        <v>1</v>
      </c>
      <c r="W216">
        <v>4</v>
      </c>
      <c r="AD216" s="21">
        <v>8</v>
      </c>
      <c r="AE216" s="21">
        <v>11.5</v>
      </c>
      <c r="AF216" s="21"/>
      <c r="AG216">
        <f>Table7[[#This Row],[PRISUSTVO]]+Table7[[#This Row],[AKTIVNOST]]+Table7[[#This Row],[KOLOKV. I]]+Table7[[#This Row],[KOLOKV. II]]+Table7[[#This Row],[SEMINAR]]</f>
        <v>24.5</v>
      </c>
      <c r="AH216">
        <f>Table7[[#This Row],[Σ PREDISP.]]-28</f>
        <v>-3.5</v>
      </c>
      <c r="AJ216">
        <f>Table7[[#This Row],[Σ PREDISP.]]+Table7[[#This Row],[ISPIT]]</f>
        <v>24.5</v>
      </c>
      <c r="AK216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5</v>
      </c>
    </row>
    <row r="217" spans="1:37" x14ac:dyDescent="0.25">
      <c r="A217" s="3" t="s">
        <v>331</v>
      </c>
      <c r="B217" t="s">
        <v>332</v>
      </c>
      <c r="C217">
        <f>IF(SUM(Table7[[#This Row],[18-20.10.]:[17-19.01.]])&gt;=8,5,0)</f>
        <v>0</v>
      </c>
      <c r="Q217">
        <f>SUM(Table7[[#This Row],[18-20.10.2]:[10-12.01.13]])</f>
        <v>0</v>
      </c>
      <c r="AD217" s="21">
        <v>0</v>
      </c>
      <c r="AE217" s="21"/>
      <c r="AF217" s="21"/>
      <c r="AG217">
        <f>Table7[[#This Row],[PRISUSTVO]]+Table7[[#This Row],[AKTIVNOST]]+Table7[[#This Row],[KOLOKV. I]]+Table7[[#This Row],[KOLOKV. II]]+Table7[[#This Row],[SEMINAR]]</f>
        <v>0</v>
      </c>
      <c r="AH217">
        <f>Table7[[#This Row],[Σ PREDISP.]]-28</f>
        <v>-28</v>
      </c>
      <c r="AJ217">
        <f>Table7[[#This Row],[Σ PREDISP.]]+Table7[[#This Row],[ISPIT]]</f>
        <v>0</v>
      </c>
      <c r="AK217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5</v>
      </c>
    </row>
    <row r="218" spans="1:37" x14ac:dyDescent="0.25">
      <c r="A218" s="3" t="s">
        <v>279</v>
      </c>
      <c r="B218" t="s">
        <v>280</v>
      </c>
      <c r="C218">
        <f>IF(SUM(Table7[[#This Row],[18-20.10.]:[17-19.01.]])&gt;=8,5,0)</f>
        <v>0</v>
      </c>
      <c r="F218">
        <v>1</v>
      </c>
      <c r="G218">
        <v>1</v>
      </c>
      <c r="J218">
        <v>1</v>
      </c>
      <c r="L218">
        <v>1</v>
      </c>
      <c r="N218">
        <v>1</v>
      </c>
      <c r="Q218">
        <f>SUM(Table7[[#This Row],[18-20.10.2]:[10-12.01.13]])</f>
        <v>1</v>
      </c>
      <c r="U218">
        <v>1</v>
      </c>
      <c r="AD218" s="21">
        <v>8</v>
      </c>
      <c r="AE218" s="21">
        <v>10.5</v>
      </c>
      <c r="AF218" s="21"/>
      <c r="AG218">
        <f>Table7[[#This Row],[PRISUSTVO]]+Table7[[#This Row],[AKTIVNOST]]+Table7[[#This Row],[KOLOKV. I]]+Table7[[#This Row],[KOLOKV. II]]+Table7[[#This Row],[SEMINAR]]</f>
        <v>19.5</v>
      </c>
      <c r="AH218">
        <f>Table7[[#This Row],[Σ PREDISP.]]-28</f>
        <v>-8.5</v>
      </c>
      <c r="AJ218">
        <f>Table7[[#This Row],[Σ PREDISP.]]+Table7[[#This Row],[ISPIT]]</f>
        <v>19.5</v>
      </c>
      <c r="AK218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5</v>
      </c>
    </row>
    <row r="219" spans="1:37" x14ac:dyDescent="0.25">
      <c r="A219" s="3" t="s">
        <v>176</v>
      </c>
      <c r="B219" t="s">
        <v>177</v>
      </c>
      <c r="C219">
        <f>IF(SUM(Table7[[#This Row],[18-20.10.]:[17-19.01.]])&gt;=8,5,0)</f>
        <v>5</v>
      </c>
      <c r="D219">
        <v>1</v>
      </c>
      <c r="E219">
        <v>1</v>
      </c>
      <c r="F219">
        <v>1</v>
      </c>
      <c r="H219">
        <v>1</v>
      </c>
      <c r="I219">
        <v>1</v>
      </c>
      <c r="J219">
        <v>1</v>
      </c>
      <c r="K219">
        <v>1</v>
      </c>
      <c r="M219">
        <v>1</v>
      </c>
      <c r="N219">
        <v>1</v>
      </c>
      <c r="O219">
        <v>1</v>
      </c>
      <c r="Q219">
        <f>SUM(Table7[[#This Row],[18-20.10.2]:[10-12.01.13]])</f>
        <v>6</v>
      </c>
      <c r="S219">
        <v>1</v>
      </c>
      <c r="T219">
        <v>4</v>
      </c>
      <c r="Y219">
        <v>1</v>
      </c>
      <c r="AD219" s="21">
        <v>14</v>
      </c>
      <c r="AE219" s="21">
        <v>9</v>
      </c>
      <c r="AF219" s="21"/>
      <c r="AG219">
        <f>Table7[[#This Row],[PRISUSTVO]]+Table7[[#This Row],[AKTIVNOST]]+Table7[[#This Row],[KOLOKV. I]]+Table7[[#This Row],[KOLOKV. II]]+Table7[[#This Row],[SEMINAR]]</f>
        <v>34</v>
      </c>
      <c r="AH219">
        <f>Table7[[#This Row],[Σ PREDISP.]]-28</f>
        <v>6</v>
      </c>
      <c r="AI219">
        <v>32</v>
      </c>
      <c r="AJ219">
        <f>Table7[[#This Row],[Σ PREDISP.]]+Table7[[#This Row],[ISPIT]]</f>
        <v>66</v>
      </c>
      <c r="AK219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7</v>
      </c>
    </row>
    <row r="220" spans="1:37" x14ac:dyDescent="0.25">
      <c r="A220" s="3" t="s">
        <v>132</v>
      </c>
      <c r="B220" t="s">
        <v>133</v>
      </c>
      <c r="C220">
        <f>IF(SUM(Table7[[#This Row],[18-20.10.]:[17-19.01.]])&gt;=8,5,0)</f>
        <v>5</v>
      </c>
      <c r="E220">
        <v>1</v>
      </c>
      <c r="F220">
        <v>1</v>
      </c>
      <c r="H220">
        <v>1</v>
      </c>
      <c r="J220">
        <v>1</v>
      </c>
      <c r="K220">
        <v>1</v>
      </c>
      <c r="N220">
        <v>1</v>
      </c>
      <c r="O220">
        <v>1</v>
      </c>
      <c r="P220">
        <v>1</v>
      </c>
      <c r="Q220">
        <f>SUM(Table7[[#This Row],[18-20.10.2]:[10-12.01.13]])</f>
        <v>7</v>
      </c>
      <c r="S220">
        <v>1</v>
      </c>
      <c r="T220">
        <v>0.5</v>
      </c>
      <c r="V220">
        <v>0.5</v>
      </c>
      <c r="X220">
        <v>1</v>
      </c>
      <c r="AC220">
        <v>4</v>
      </c>
      <c r="AD220" s="21">
        <v>10</v>
      </c>
      <c r="AE220" s="21">
        <v>9</v>
      </c>
      <c r="AF220" s="21"/>
      <c r="AG220">
        <f>Table7[[#This Row],[PRISUSTVO]]+Table7[[#This Row],[AKTIVNOST]]+Table7[[#This Row],[KOLOKV. I]]+Table7[[#This Row],[KOLOKV. II]]+Table7[[#This Row],[SEMINAR]]</f>
        <v>31</v>
      </c>
      <c r="AH220">
        <f>Table7[[#This Row],[Σ PREDISP.]]-28</f>
        <v>3</v>
      </c>
      <c r="AI220">
        <v>27</v>
      </c>
      <c r="AJ220">
        <f>Table7[[#This Row],[Σ PREDISP.]]+Table7[[#This Row],[ISPIT]]</f>
        <v>58</v>
      </c>
      <c r="AK220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6</v>
      </c>
    </row>
    <row r="221" spans="1:37" x14ac:dyDescent="0.25">
      <c r="A221" t="s">
        <v>533</v>
      </c>
      <c r="B221" t="s">
        <v>534</v>
      </c>
      <c r="C221" s="1">
        <f>IF(SUM(Table7[[#This Row],[18-20.10.]:[17-19.01.]])&gt;=8,5,0)</f>
        <v>0</v>
      </c>
      <c r="Q221" s="1">
        <f>SUM(Table7[[#This Row],[18-20.10.2]:[10-12.01.13]])</f>
        <v>3</v>
      </c>
      <c r="R221">
        <v>3</v>
      </c>
      <c r="AD221" s="21">
        <v>10</v>
      </c>
      <c r="AE221" s="21">
        <v>8</v>
      </c>
      <c r="AF221" s="21"/>
      <c r="AG221" s="1">
        <f>Table7[[#This Row],[PRISUSTVO]]+Table7[[#This Row],[AKTIVNOST]]+Table7[[#This Row],[KOLOKV. I]]+Table7[[#This Row],[KOLOKV. II]]+Table7[[#This Row],[SEMINAR]]</f>
        <v>21</v>
      </c>
      <c r="AH221" s="1">
        <f>Table7[[#This Row],[Σ PREDISP.]]-28</f>
        <v>-7</v>
      </c>
      <c r="AJ221" s="1">
        <f>Table7[[#This Row],[Σ PREDISP.]]+Table7[[#This Row],[ISPIT]]</f>
        <v>21</v>
      </c>
      <c r="AK221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5</v>
      </c>
    </row>
    <row r="222" spans="1:37" x14ac:dyDescent="0.25">
      <c r="A222" s="3" t="s">
        <v>389</v>
      </c>
      <c r="B222" t="s">
        <v>390</v>
      </c>
      <c r="C222">
        <f>IF(SUM(Table7[[#This Row],[18-20.10.]:[17-19.01.]])&gt;=8,5,0)</f>
        <v>0</v>
      </c>
      <c r="D222">
        <v>1</v>
      </c>
      <c r="J222">
        <v>1</v>
      </c>
      <c r="Q222">
        <f>SUM(Table7[[#This Row],[18-20.10.2]:[10-12.01.13]])</f>
        <v>4</v>
      </c>
      <c r="X222">
        <v>4</v>
      </c>
      <c r="AD222" s="21"/>
      <c r="AE222" s="21"/>
      <c r="AF222" s="21"/>
      <c r="AG222">
        <f>Table7[[#This Row],[PRISUSTVO]]+Table7[[#This Row],[AKTIVNOST]]+Table7[[#This Row],[KOLOKV. I]]+Table7[[#This Row],[KOLOKV. II]]+Table7[[#This Row],[SEMINAR]]</f>
        <v>4</v>
      </c>
      <c r="AH222">
        <f>Table7[[#This Row],[Σ PREDISP.]]-28</f>
        <v>-24</v>
      </c>
      <c r="AJ222">
        <f>Table7[[#This Row],[Σ PREDISP.]]+Table7[[#This Row],[ISPIT]]</f>
        <v>4</v>
      </c>
      <c r="AK222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5</v>
      </c>
    </row>
    <row r="223" spans="1:37" x14ac:dyDescent="0.25">
      <c r="A223" s="3" t="s">
        <v>385</v>
      </c>
      <c r="B223" t="s">
        <v>386</v>
      </c>
      <c r="C223">
        <f>IF(SUM(Table7[[#This Row],[18-20.10.]:[17-19.01.]])&gt;=8,5,0)</f>
        <v>5</v>
      </c>
      <c r="D223">
        <v>1</v>
      </c>
      <c r="F223">
        <v>1</v>
      </c>
      <c r="H223">
        <v>1</v>
      </c>
      <c r="I223">
        <v>1</v>
      </c>
      <c r="J223">
        <v>1</v>
      </c>
      <c r="K223">
        <v>1</v>
      </c>
      <c r="L223">
        <v>1</v>
      </c>
      <c r="M223">
        <v>1</v>
      </c>
      <c r="Q223">
        <f>SUM(Table7[[#This Row],[18-20.10.2]:[10-12.01.13]])</f>
        <v>4</v>
      </c>
      <c r="X223">
        <v>4</v>
      </c>
      <c r="AD223" s="21">
        <v>8</v>
      </c>
      <c r="AE223" s="21">
        <v>8</v>
      </c>
      <c r="AF223" s="21"/>
      <c r="AG223">
        <f>Table7[[#This Row],[PRISUSTVO]]+Table7[[#This Row],[AKTIVNOST]]+Table7[[#This Row],[KOLOKV. I]]+Table7[[#This Row],[KOLOKV. II]]+Table7[[#This Row],[SEMINAR]]</f>
        <v>25</v>
      </c>
      <c r="AH223">
        <f>Table7[[#This Row],[Σ PREDISP.]]-28</f>
        <v>-3</v>
      </c>
      <c r="AJ223">
        <f>Table7[[#This Row],[Σ PREDISP.]]+Table7[[#This Row],[ISPIT]]</f>
        <v>25</v>
      </c>
      <c r="AK223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5</v>
      </c>
    </row>
    <row r="224" spans="1:37" x14ac:dyDescent="0.25">
      <c r="A224" s="3" t="s">
        <v>314</v>
      </c>
      <c r="B224" t="s">
        <v>486</v>
      </c>
      <c r="C224">
        <f>IF(SUM(Table7[[#This Row],[18-20.10.]:[17-19.01.]])&gt;=8,5,0)</f>
        <v>0</v>
      </c>
      <c r="J224">
        <v>1</v>
      </c>
      <c r="Q224">
        <f>SUM(Table7[[#This Row],[18-20.10.2]:[10-12.01.13]])</f>
        <v>0</v>
      </c>
      <c r="AD224" s="21">
        <v>8.5</v>
      </c>
      <c r="AE224" s="21">
        <v>9</v>
      </c>
      <c r="AF224" s="21">
        <v>10</v>
      </c>
      <c r="AG224">
        <f>Table7[[#This Row],[PRISUSTVO]]+Table7[[#This Row],[AKTIVNOST]]+Table7[[#This Row],[KOLOKV. I]]+Table7[[#This Row],[KOLOKV. II]]+Table7[[#This Row],[SEMINAR]]</f>
        <v>27.5</v>
      </c>
      <c r="AH224">
        <f>Table7[[#This Row],[Σ PREDISP.]]-28</f>
        <v>-0.5</v>
      </c>
      <c r="AJ224">
        <f>Table7[[#This Row],[Σ PREDISP.]]+Table7[[#This Row],[ISPIT]]</f>
        <v>27.5</v>
      </c>
      <c r="AK224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5</v>
      </c>
    </row>
    <row r="225" spans="1:37" x14ac:dyDescent="0.25">
      <c r="A225" s="3" t="s">
        <v>187</v>
      </c>
      <c r="B225" t="s">
        <v>338</v>
      </c>
      <c r="C225">
        <f>IF(SUM(Table7[[#This Row],[18-20.10.]:[17-19.01.]])&gt;=8,5,0)</f>
        <v>0</v>
      </c>
      <c r="I225">
        <v>1</v>
      </c>
      <c r="Q225">
        <f>SUM(Table7[[#This Row],[18-20.10.2]:[10-12.01.13]])</f>
        <v>0</v>
      </c>
      <c r="AD225" s="21">
        <v>11</v>
      </c>
      <c r="AE225" s="21">
        <v>11</v>
      </c>
      <c r="AF225" s="21"/>
      <c r="AG225">
        <f>Table7[[#This Row],[PRISUSTVO]]+Table7[[#This Row],[AKTIVNOST]]+Table7[[#This Row],[KOLOKV. I]]+Table7[[#This Row],[KOLOKV. II]]+Table7[[#This Row],[SEMINAR]]</f>
        <v>22</v>
      </c>
      <c r="AH225">
        <f>Table7[[#This Row],[Σ PREDISP.]]-28</f>
        <v>-6</v>
      </c>
      <c r="AJ225">
        <f>Table7[[#This Row],[Σ PREDISP.]]+Table7[[#This Row],[ISPIT]]</f>
        <v>22</v>
      </c>
      <c r="AK225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5</v>
      </c>
    </row>
    <row r="226" spans="1:37" x14ac:dyDescent="0.25">
      <c r="A226" s="3" t="s">
        <v>409</v>
      </c>
      <c r="B226" t="s">
        <v>410</v>
      </c>
      <c r="C226" s="1">
        <f>IF(SUM(Table7[[#This Row],[18-20.10.]:[17-19.01.]])&gt;=8,5,0)</f>
        <v>0</v>
      </c>
      <c r="E226">
        <v>1</v>
      </c>
      <c r="I226">
        <v>1</v>
      </c>
      <c r="J226">
        <v>1</v>
      </c>
      <c r="K226">
        <v>1</v>
      </c>
      <c r="N226">
        <v>1</v>
      </c>
      <c r="O226">
        <v>1</v>
      </c>
      <c r="Q226" s="1">
        <f>SUM(Table7[[#This Row],[18-20.10.2]:[10-12.01.13]])</f>
        <v>5</v>
      </c>
      <c r="S226">
        <v>1</v>
      </c>
      <c r="AB226">
        <v>4</v>
      </c>
      <c r="AD226" s="21"/>
      <c r="AE226" s="21"/>
      <c r="AF226" s="21"/>
      <c r="AG226" s="1">
        <f>Table7[[#This Row],[PRISUSTVO]]+Table7[[#This Row],[AKTIVNOST]]+Table7[[#This Row],[KOLOKV. I]]+Table7[[#This Row],[KOLOKV. II]]+Table7[[#This Row],[SEMINAR]]</f>
        <v>5</v>
      </c>
      <c r="AH226">
        <f>Table7[[#This Row],[Σ PREDISP.]]-28</f>
        <v>-23</v>
      </c>
      <c r="AJ226" s="1">
        <f>Table7[[#This Row],[Σ PREDISP.]]+Table7[[#This Row],[ISPIT]]</f>
        <v>5</v>
      </c>
      <c r="AK226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5</v>
      </c>
    </row>
    <row r="227" spans="1:37" x14ac:dyDescent="0.25">
      <c r="A227" s="3" t="s">
        <v>163</v>
      </c>
      <c r="B227" t="s">
        <v>164</v>
      </c>
      <c r="C227">
        <f>IF(SUM(Table7[[#This Row],[18-20.10.]:[17-19.01.]])&gt;=8,5,0)</f>
        <v>0</v>
      </c>
      <c r="Q227">
        <f>SUM(Table7[[#This Row],[18-20.10.2]:[10-12.01.13]])</f>
        <v>0</v>
      </c>
      <c r="AD227" s="21">
        <v>8.5</v>
      </c>
      <c r="AE227" s="21">
        <v>9.5</v>
      </c>
      <c r="AF227" s="21">
        <v>10</v>
      </c>
      <c r="AG227">
        <f>Table7[[#This Row],[PRISUSTVO]]+Table7[[#This Row],[AKTIVNOST]]+Table7[[#This Row],[KOLOKV. I]]+Table7[[#This Row],[KOLOKV. II]]+Table7[[#This Row],[SEMINAR]]</f>
        <v>28</v>
      </c>
      <c r="AH227">
        <f>Table7[[#This Row],[Σ PREDISP.]]-28</f>
        <v>0</v>
      </c>
      <c r="AJ227">
        <f>Table7[[#This Row],[Σ PREDISP.]]+Table7[[#This Row],[ISPIT]]</f>
        <v>28</v>
      </c>
      <c r="AK227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5</v>
      </c>
    </row>
    <row r="228" spans="1:37" x14ac:dyDescent="0.25">
      <c r="A228" s="3" t="s">
        <v>187</v>
      </c>
      <c r="B228" t="s">
        <v>188</v>
      </c>
      <c r="C228">
        <f>IF(SUM(Table7[[#This Row],[18-20.10.]:[17-19.01.]])&gt;=8,5,0)</f>
        <v>5</v>
      </c>
      <c r="F228">
        <v>1</v>
      </c>
      <c r="G228">
        <v>1</v>
      </c>
      <c r="I228">
        <v>1</v>
      </c>
      <c r="J228">
        <v>1</v>
      </c>
      <c r="L228">
        <v>1</v>
      </c>
      <c r="M228">
        <v>1</v>
      </c>
      <c r="N228">
        <v>1</v>
      </c>
      <c r="O228">
        <v>1</v>
      </c>
      <c r="Q228">
        <f>SUM(Table7[[#This Row],[18-20.10.2]:[10-12.01.13]])</f>
        <v>6</v>
      </c>
      <c r="U228">
        <v>1</v>
      </c>
      <c r="X228">
        <v>1</v>
      </c>
      <c r="AA228">
        <v>4</v>
      </c>
      <c r="AD228" s="21">
        <v>10</v>
      </c>
      <c r="AE228" s="21">
        <v>10</v>
      </c>
      <c r="AF228" s="21"/>
      <c r="AG228">
        <f>Table7[[#This Row],[PRISUSTVO]]+Table7[[#This Row],[AKTIVNOST]]+Table7[[#This Row],[KOLOKV. I]]+Table7[[#This Row],[KOLOKV. II]]+Table7[[#This Row],[SEMINAR]]</f>
        <v>31</v>
      </c>
      <c r="AH228">
        <f>Table7[[#This Row],[Σ PREDISP.]]-28</f>
        <v>3</v>
      </c>
      <c r="AI228">
        <v>36</v>
      </c>
      <c r="AJ228">
        <f>Table7[[#This Row],[Σ PREDISP.]]+Table7[[#This Row],[ISPIT]]</f>
        <v>67</v>
      </c>
      <c r="AK228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7</v>
      </c>
    </row>
    <row r="229" spans="1:37" x14ac:dyDescent="0.25">
      <c r="A229" s="3" t="s">
        <v>184</v>
      </c>
      <c r="B229" t="s">
        <v>459</v>
      </c>
      <c r="C229">
        <f>IF(SUM(Table7[[#This Row],[18-20.10.]:[17-19.01.]])&gt;=8,5,0)</f>
        <v>5</v>
      </c>
      <c r="D229">
        <v>1</v>
      </c>
      <c r="F229">
        <v>1</v>
      </c>
      <c r="H229">
        <v>1</v>
      </c>
      <c r="I229">
        <v>1</v>
      </c>
      <c r="J229">
        <v>1</v>
      </c>
      <c r="K229">
        <v>1</v>
      </c>
      <c r="L229">
        <v>1</v>
      </c>
      <c r="M229">
        <v>1</v>
      </c>
      <c r="O229">
        <v>1</v>
      </c>
      <c r="Q229">
        <f>SUM(Table7[[#This Row],[18-20.10.2]:[10-12.01.13]])</f>
        <v>8.5</v>
      </c>
      <c r="R229">
        <v>1</v>
      </c>
      <c r="T229">
        <v>1</v>
      </c>
      <c r="V229">
        <v>0.5</v>
      </c>
      <c r="W229">
        <v>1</v>
      </c>
      <c r="X229">
        <v>1</v>
      </c>
      <c r="Z229">
        <v>4</v>
      </c>
      <c r="AD229" s="21">
        <v>13</v>
      </c>
      <c r="AE229" s="21">
        <v>12</v>
      </c>
      <c r="AF229" s="21">
        <v>10</v>
      </c>
      <c r="AG229">
        <f>Table7[[#This Row],[PRISUSTVO]]+Table7[[#This Row],[AKTIVNOST]]+Table7[[#This Row],[KOLOKV. I]]+Table7[[#This Row],[KOLOKV. II]]+Table7[[#This Row],[SEMINAR]]</f>
        <v>48.5</v>
      </c>
      <c r="AH229">
        <f>Table7[[#This Row],[Σ PREDISP.]]-28</f>
        <v>20.5</v>
      </c>
      <c r="AI229">
        <v>43</v>
      </c>
      <c r="AJ229">
        <f>Table7[[#This Row],[Σ PREDISP.]]+Table7[[#This Row],[ISPIT]]</f>
        <v>91.5</v>
      </c>
      <c r="AK229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10</v>
      </c>
    </row>
    <row r="230" spans="1:37" x14ac:dyDescent="0.25">
      <c r="A230" s="3" t="s">
        <v>349</v>
      </c>
      <c r="B230" t="s">
        <v>350</v>
      </c>
      <c r="C230">
        <f>IF(SUM(Table7[[#This Row],[18-20.10.]:[17-19.01.]])&gt;=8,5,0)</f>
        <v>0</v>
      </c>
      <c r="N230">
        <v>1</v>
      </c>
      <c r="Q230">
        <f>SUM(Table7[[#This Row],[18-20.10.2]:[10-12.01.13]])</f>
        <v>0</v>
      </c>
      <c r="AD230" s="21">
        <v>8</v>
      </c>
      <c r="AE230" s="21">
        <v>9</v>
      </c>
      <c r="AF230" s="21">
        <v>10</v>
      </c>
      <c r="AG230">
        <f>Table7[[#This Row],[PRISUSTVO]]+Table7[[#This Row],[AKTIVNOST]]+Table7[[#This Row],[KOLOKV. I]]+Table7[[#This Row],[KOLOKV. II]]+Table7[[#This Row],[SEMINAR]]</f>
        <v>27</v>
      </c>
      <c r="AH230">
        <f>Table7[[#This Row],[Σ PREDISP.]]-28</f>
        <v>-1</v>
      </c>
      <c r="AJ230">
        <f>Table7[[#This Row],[Σ PREDISP.]]+Table7[[#This Row],[ISPIT]]</f>
        <v>27</v>
      </c>
      <c r="AK230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5</v>
      </c>
    </row>
    <row r="231" spans="1:37" x14ac:dyDescent="0.25">
      <c r="A231" s="3" t="s">
        <v>347</v>
      </c>
      <c r="B231" t="s">
        <v>348</v>
      </c>
      <c r="C231">
        <f>IF(SUM(Table7[[#This Row],[18-20.10.]:[17-19.01.]])&gt;=8,5,0)</f>
        <v>0</v>
      </c>
      <c r="Q231">
        <f>SUM(Table7[[#This Row],[18-20.10.2]:[10-12.01.13]])</f>
        <v>0</v>
      </c>
      <c r="AD231" s="21">
        <v>0</v>
      </c>
      <c r="AE231" s="21"/>
      <c r="AF231" s="21"/>
      <c r="AG231">
        <f>Table7[[#This Row],[PRISUSTVO]]+Table7[[#This Row],[AKTIVNOST]]+Table7[[#This Row],[KOLOKV. I]]+Table7[[#This Row],[KOLOKV. II]]+Table7[[#This Row],[SEMINAR]]</f>
        <v>0</v>
      </c>
      <c r="AH231">
        <f>Table7[[#This Row],[Σ PREDISP.]]-28</f>
        <v>-28</v>
      </c>
      <c r="AJ231">
        <f>Table7[[#This Row],[Σ PREDISP.]]+Table7[[#This Row],[ISPIT]]</f>
        <v>0</v>
      </c>
      <c r="AK231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5</v>
      </c>
    </row>
    <row r="232" spans="1:37" x14ac:dyDescent="0.25">
      <c r="A232" s="3" t="s">
        <v>212</v>
      </c>
      <c r="B232" t="s">
        <v>213</v>
      </c>
      <c r="C232">
        <f>IF(SUM(Table7[[#This Row],[18-20.10.]:[17-19.01.]])&gt;=8,5,0)</f>
        <v>5</v>
      </c>
      <c r="D232">
        <v>1</v>
      </c>
      <c r="E232">
        <v>1</v>
      </c>
      <c r="F232">
        <v>1</v>
      </c>
      <c r="H232">
        <v>1</v>
      </c>
      <c r="I232">
        <v>1</v>
      </c>
      <c r="J232">
        <v>1</v>
      </c>
      <c r="K232">
        <v>1</v>
      </c>
      <c r="N232">
        <v>1</v>
      </c>
      <c r="P232">
        <v>1</v>
      </c>
      <c r="Q232">
        <f>SUM(Table7[[#This Row],[18-20.10.2]:[10-12.01.13]])</f>
        <v>6</v>
      </c>
      <c r="S232">
        <v>1</v>
      </c>
      <c r="W232">
        <v>4</v>
      </c>
      <c r="Y232">
        <v>1</v>
      </c>
      <c r="AD232" s="21">
        <v>10</v>
      </c>
      <c r="AE232" s="21">
        <v>12</v>
      </c>
      <c r="AF232" s="21">
        <v>10</v>
      </c>
      <c r="AG232">
        <f>Table7[[#This Row],[PRISUSTVO]]+Table7[[#This Row],[AKTIVNOST]]+Table7[[#This Row],[KOLOKV. I]]+Table7[[#This Row],[KOLOKV. II]]+Table7[[#This Row],[SEMINAR]]</f>
        <v>43</v>
      </c>
      <c r="AH232">
        <f>Table7[[#This Row],[Σ PREDISP.]]-28</f>
        <v>15</v>
      </c>
      <c r="AI232">
        <v>38</v>
      </c>
      <c r="AJ232">
        <f>Table7[[#This Row],[Σ PREDISP.]]+Table7[[#This Row],[ISPIT]]</f>
        <v>81</v>
      </c>
      <c r="AK232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9</v>
      </c>
    </row>
    <row r="233" spans="1:37" x14ac:dyDescent="0.25">
      <c r="A233" s="3" t="s">
        <v>153</v>
      </c>
      <c r="B233" t="s">
        <v>154</v>
      </c>
      <c r="C233">
        <f>IF(SUM(Table7[[#This Row],[18-20.10.]:[17-19.01.]])&gt;=8,5,0)</f>
        <v>0</v>
      </c>
      <c r="Q233">
        <f>SUM(Table7[[#This Row],[18-20.10.2]:[10-12.01.13]])</f>
        <v>0</v>
      </c>
      <c r="AD233" s="21">
        <v>0</v>
      </c>
      <c r="AE233" s="21"/>
      <c r="AF233" s="21">
        <v>10</v>
      </c>
      <c r="AG233">
        <f>Table7[[#This Row],[PRISUSTVO]]+Table7[[#This Row],[AKTIVNOST]]+Table7[[#This Row],[KOLOKV. I]]+Table7[[#This Row],[KOLOKV. II]]+Table7[[#This Row],[SEMINAR]]</f>
        <v>10</v>
      </c>
      <c r="AH233">
        <f>Table7[[#This Row],[Σ PREDISP.]]-28</f>
        <v>-18</v>
      </c>
      <c r="AJ233">
        <f>Table7[[#This Row],[Σ PREDISP.]]+Table7[[#This Row],[ISPIT]]</f>
        <v>10</v>
      </c>
      <c r="AK233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5</v>
      </c>
    </row>
    <row r="234" spans="1:37" x14ac:dyDescent="0.25">
      <c r="A234" s="3" t="s">
        <v>335</v>
      </c>
      <c r="B234" t="s">
        <v>401</v>
      </c>
      <c r="C234">
        <f>IF(SUM(Table7[[#This Row],[18-20.10.]:[17-19.01.]])&gt;=8,5,0)</f>
        <v>5</v>
      </c>
      <c r="D234">
        <v>1</v>
      </c>
      <c r="F234">
        <v>1</v>
      </c>
      <c r="H234">
        <v>1</v>
      </c>
      <c r="I234">
        <v>1</v>
      </c>
      <c r="M234">
        <v>1</v>
      </c>
      <c r="N234">
        <v>1</v>
      </c>
      <c r="O234">
        <v>1</v>
      </c>
      <c r="P234">
        <v>1</v>
      </c>
      <c r="Q234">
        <f>SUM(Table7[[#This Row],[18-20.10.2]:[10-12.01.13]])</f>
        <v>6</v>
      </c>
      <c r="R234">
        <v>0.5</v>
      </c>
      <c r="S234">
        <v>0.5</v>
      </c>
      <c r="T234">
        <v>0.5</v>
      </c>
      <c r="V234">
        <v>0.5</v>
      </c>
      <c r="W234">
        <v>4</v>
      </c>
      <c r="AD234" s="21">
        <v>14</v>
      </c>
      <c r="AE234" s="21">
        <v>9.5</v>
      </c>
      <c r="AF234" s="21"/>
      <c r="AG234">
        <f>Table7[[#This Row],[PRISUSTVO]]+Table7[[#This Row],[AKTIVNOST]]+Table7[[#This Row],[KOLOKV. I]]+Table7[[#This Row],[KOLOKV. II]]+Table7[[#This Row],[SEMINAR]]</f>
        <v>34.5</v>
      </c>
      <c r="AH234">
        <f>Table7[[#This Row],[Σ PREDISP.]]-28</f>
        <v>6.5</v>
      </c>
      <c r="AI234">
        <v>31</v>
      </c>
      <c r="AJ234">
        <f>Table7[[#This Row],[Σ PREDISP.]]+Table7[[#This Row],[ISPIT]]</f>
        <v>65.5</v>
      </c>
      <c r="AK234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7</v>
      </c>
    </row>
    <row r="235" spans="1:37" x14ac:dyDescent="0.25">
      <c r="A235" t="s">
        <v>535</v>
      </c>
      <c r="B235" t="s">
        <v>536</v>
      </c>
      <c r="C235" s="1">
        <f>IF(SUM(Table7[[#This Row],[18-20.10.]:[17-19.01.]])&gt;=8,5,0)</f>
        <v>0</v>
      </c>
      <c r="Q235" s="1">
        <f>SUM(Table7[[#This Row],[18-20.10.2]:[10-12.01.13]])</f>
        <v>0</v>
      </c>
      <c r="AD235" s="21">
        <v>9</v>
      </c>
      <c r="AE235" s="21">
        <v>10.5</v>
      </c>
      <c r="AF235" s="21"/>
      <c r="AG235" s="1">
        <f>Table7[[#This Row],[PRISUSTVO]]+Table7[[#This Row],[AKTIVNOST]]+Table7[[#This Row],[KOLOKV. I]]+Table7[[#This Row],[KOLOKV. II]]+Table7[[#This Row],[SEMINAR]]</f>
        <v>19.5</v>
      </c>
      <c r="AH235" s="1">
        <f>Table7[[#This Row],[Σ PREDISP.]]-28</f>
        <v>-8.5</v>
      </c>
      <c r="AJ235" s="1">
        <f>Table7[[#This Row],[Σ PREDISP.]]+Table7[[#This Row],[ISPIT]]</f>
        <v>19.5</v>
      </c>
      <c r="AK235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5</v>
      </c>
    </row>
    <row r="236" spans="1:37" x14ac:dyDescent="0.25">
      <c r="A236" s="3" t="s">
        <v>126</v>
      </c>
      <c r="B236" t="s">
        <v>127</v>
      </c>
      <c r="C236">
        <f>IF(SUM(Table7[[#This Row],[18-20.10.]:[17-19.01.]])&gt;=8,5,0)</f>
        <v>0</v>
      </c>
      <c r="F236">
        <v>1</v>
      </c>
      <c r="I236">
        <v>1</v>
      </c>
      <c r="J236">
        <v>1</v>
      </c>
      <c r="L236">
        <v>1</v>
      </c>
      <c r="O236">
        <v>1</v>
      </c>
      <c r="Q236">
        <f>SUM(Table7[[#This Row],[18-20.10.2]:[10-12.01.13]])</f>
        <v>8.5</v>
      </c>
      <c r="T236">
        <v>2.5</v>
      </c>
      <c r="W236">
        <v>1</v>
      </c>
      <c r="X236">
        <v>1</v>
      </c>
      <c r="Z236">
        <v>4</v>
      </c>
      <c r="AD236" s="21">
        <v>15</v>
      </c>
      <c r="AE236" s="21">
        <v>12</v>
      </c>
      <c r="AF236" s="21">
        <v>10</v>
      </c>
      <c r="AG236">
        <f>Table7[[#This Row],[PRISUSTVO]]+Table7[[#This Row],[AKTIVNOST]]+Table7[[#This Row],[KOLOKV. I]]+Table7[[#This Row],[KOLOKV. II]]+Table7[[#This Row],[SEMINAR]]</f>
        <v>45.5</v>
      </c>
      <c r="AH236">
        <f>Table7[[#This Row],[Σ PREDISP.]]-28</f>
        <v>17.5</v>
      </c>
      <c r="AI236">
        <v>28</v>
      </c>
      <c r="AJ236">
        <f>Table7[[#This Row],[Σ PREDISP.]]+Table7[[#This Row],[ISPIT]]</f>
        <v>73.5</v>
      </c>
      <c r="AK236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8</v>
      </c>
    </row>
    <row r="237" spans="1:37" x14ac:dyDescent="0.25">
      <c r="A237" s="3" t="s">
        <v>128</v>
      </c>
      <c r="B237" t="s">
        <v>129</v>
      </c>
      <c r="C237">
        <f>IF(SUM(Table7[[#This Row],[18-20.10.]:[17-19.01.]])&gt;=8,5,0)</f>
        <v>0</v>
      </c>
      <c r="J237">
        <v>1</v>
      </c>
      <c r="Q237">
        <f>SUM(Table7[[#This Row],[18-20.10.2]:[10-12.01.13]])</f>
        <v>0</v>
      </c>
      <c r="AD237" s="21">
        <v>0</v>
      </c>
      <c r="AE237" s="21"/>
      <c r="AF237" s="21"/>
      <c r="AG237">
        <f>Table7[[#This Row],[PRISUSTVO]]+Table7[[#This Row],[AKTIVNOST]]+Table7[[#This Row],[KOLOKV. I]]+Table7[[#This Row],[KOLOKV. II]]+Table7[[#This Row],[SEMINAR]]</f>
        <v>0</v>
      </c>
      <c r="AH237">
        <f>Table7[[#This Row],[Σ PREDISP.]]-28</f>
        <v>-28</v>
      </c>
      <c r="AJ237">
        <f>Table7[[#This Row],[Σ PREDISP.]]+Table7[[#This Row],[ISPIT]]</f>
        <v>0</v>
      </c>
      <c r="AK237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5</v>
      </c>
    </row>
    <row r="238" spans="1:37" x14ac:dyDescent="0.25">
      <c r="A238" s="3" t="s">
        <v>490</v>
      </c>
      <c r="B238" t="s">
        <v>491</v>
      </c>
      <c r="C238" s="1">
        <f>IF(SUM(Table7[[#This Row],[18-20.10.]:[17-19.01.]])&gt;=8,5,0)</f>
        <v>0</v>
      </c>
      <c r="Q238" s="1">
        <f>SUM(Table7[[#This Row],[18-20.10.2]:[10-12.01.13]])</f>
        <v>0</v>
      </c>
      <c r="AD238" s="21">
        <v>12</v>
      </c>
      <c r="AE238" s="21">
        <v>8</v>
      </c>
      <c r="AF238" s="21">
        <v>10</v>
      </c>
      <c r="AG238" s="1">
        <f>Table7[[#This Row],[PRISUSTVO]]+Table7[[#This Row],[AKTIVNOST]]+Table7[[#This Row],[KOLOKV. I]]+Table7[[#This Row],[KOLOKV. II]]+Table7[[#This Row],[SEMINAR]]</f>
        <v>30</v>
      </c>
      <c r="AH238" s="1">
        <f>Table7[[#This Row],[Σ PREDISP.]]-28</f>
        <v>2</v>
      </c>
      <c r="AI238">
        <v>36</v>
      </c>
      <c r="AJ238" s="1">
        <f>Table7[[#This Row],[Σ PREDISP.]]+Table7[[#This Row],[ISPIT]]</f>
        <v>66</v>
      </c>
      <c r="AK238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7</v>
      </c>
    </row>
    <row r="239" spans="1:37" x14ac:dyDescent="0.25">
      <c r="A239" s="3" t="s">
        <v>402</v>
      </c>
      <c r="B239" t="s">
        <v>403</v>
      </c>
      <c r="C239">
        <f>IF(SUM(Table7[[#This Row],[18-20.10.]:[17-19.01.]])&gt;=8,5,0)</f>
        <v>0</v>
      </c>
      <c r="D239">
        <v>1</v>
      </c>
      <c r="F239">
        <v>1</v>
      </c>
      <c r="I239">
        <v>1</v>
      </c>
      <c r="N239">
        <v>1</v>
      </c>
      <c r="P239">
        <v>1</v>
      </c>
      <c r="Q239">
        <f>SUM(Table7[[#This Row],[18-20.10.2]:[10-12.01.13]])</f>
        <v>1</v>
      </c>
      <c r="R239">
        <v>0.5</v>
      </c>
      <c r="S239">
        <v>0.5</v>
      </c>
      <c r="AD239" s="21"/>
      <c r="AE239" s="21">
        <v>0</v>
      </c>
      <c r="AF239" s="21"/>
      <c r="AG239">
        <f>Table7[[#This Row],[PRISUSTVO]]+Table7[[#This Row],[AKTIVNOST]]+Table7[[#This Row],[KOLOKV. I]]+Table7[[#This Row],[KOLOKV. II]]+Table7[[#This Row],[SEMINAR]]</f>
        <v>1</v>
      </c>
      <c r="AH239">
        <f>Table7[[#This Row],[Σ PREDISP.]]-28</f>
        <v>-27</v>
      </c>
      <c r="AJ239">
        <f>Table7[[#This Row],[Σ PREDISP.]]+Table7[[#This Row],[ISPIT]]</f>
        <v>1</v>
      </c>
      <c r="AK239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5</v>
      </c>
    </row>
    <row r="240" spans="1:37" x14ac:dyDescent="0.25">
      <c r="A240" s="3" t="s">
        <v>139</v>
      </c>
      <c r="B240" t="s">
        <v>140</v>
      </c>
      <c r="C240">
        <f>IF(SUM(Table7[[#This Row],[18-20.10.]:[17-19.01.]])&gt;=8,5,0)</f>
        <v>0</v>
      </c>
      <c r="Q240">
        <f>SUM(Table7[[#This Row],[18-20.10.2]:[10-12.01.13]])</f>
        <v>0</v>
      </c>
      <c r="AD240" s="21">
        <v>0</v>
      </c>
      <c r="AE240" s="21">
        <v>0</v>
      </c>
      <c r="AF240" s="21"/>
      <c r="AG240">
        <f>Table7[[#This Row],[PRISUSTVO]]+Table7[[#This Row],[AKTIVNOST]]+Table7[[#This Row],[KOLOKV. I]]+Table7[[#This Row],[KOLOKV. II]]+Table7[[#This Row],[SEMINAR]]</f>
        <v>0</v>
      </c>
      <c r="AH240">
        <f>Table7[[#This Row],[Σ PREDISP.]]-28</f>
        <v>-28</v>
      </c>
      <c r="AJ240">
        <f>Table7[[#This Row],[Σ PREDISP.]]+Table7[[#This Row],[ISPIT]]</f>
        <v>0</v>
      </c>
      <c r="AK240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5</v>
      </c>
    </row>
    <row r="241" spans="1:37" x14ac:dyDescent="0.25">
      <c r="A241" s="3" t="s">
        <v>355</v>
      </c>
      <c r="B241" t="s">
        <v>356</v>
      </c>
      <c r="C241">
        <f>IF(SUM(Table7[[#This Row],[18-20.10.]:[17-19.01.]])&gt;=8,5,0)</f>
        <v>0</v>
      </c>
      <c r="N241">
        <v>1</v>
      </c>
      <c r="Q241">
        <f>SUM(Table7[[#This Row],[18-20.10.2]:[10-12.01.13]])</f>
        <v>0</v>
      </c>
      <c r="AD241" s="21">
        <v>0</v>
      </c>
      <c r="AE241" s="21">
        <v>0</v>
      </c>
      <c r="AF241" s="21"/>
      <c r="AG241">
        <f>Table7[[#This Row],[PRISUSTVO]]+Table7[[#This Row],[AKTIVNOST]]+Table7[[#This Row],[KOLOKV. I]]+Table7[[#This Row],[KOLOKV. II]]+Table7[[#This Row],[SEMINAR]]</f>
        <v>0</v>
      </c>
      <c r="AH241">
        <f>Table7[[#This Row],[Σ PREDISP.]]-28</f>
        <v>-28</v>
      </c>
      <c r="AJ241">
        <f>Table7[[#This Row],[Σ PREDISP.]]+Table7[[#This Row],[ISPIT]]</f>
        <v>0</v>
      </c>
      <c r="AK241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5</v>
      </c>
    </row>
    <row r="242" spans="1:37" x14ac:dyDescent="0.25">
      <c r="A242" s="3" t="s">
        <v>460</v>
      </c>
      <c r="B242" t="s">
        <v>461</v>
      </c>
      <c r="C242" s="1">
        <f>IF(SUM(Table7[[#This Row],[18-20.10.]:[17-19.01.]])&gt;=8,5,0)</f>
        <v>0</v>
      </c>
      <c r="F242">
        <v>1</v>
      </c>
      <c r="G242">
        <v>1</v>
      </c>
      <c r="I242">
        <v>1</v>
      </c>
      <c r="J242">
        <v>1</v>
      </c>
      <c r="K242">
        <v>1</v>
      </c>
      <c r="L242">
        <v>1</v>
      </c>
      <c r="P242">
        <v>1</v>
      </c>
      <c r="Q242" s="1">
        <f>SUM(Table7[[#This Row],[18-20.10.2]:[10-12.01.13]])</f>
        <v>0</v>
      </c>
      <c r="AD242" s="21"/>
      <c r="AE242" s="21"/>
      <c r="AF242" s="21"/>
      <c r="AG242" s="1">
        <f>Table7[[#This Row],[PRISUSTVO]]+Table7[[#This Row],[AKTIVNOST]]+Table7[[#This Row],[KOLOKV. I]]+Table7[[#This Row],[KOLOKV. II]]+Table7[[#This Row],[SEMINAR]]</f>
        <v>0</v>
      </c>
      <c r="AH242">
        <f>Table7[[#This Row],[Σ PREDISP.]]-28</f>
        <v>-28</v>
      </c>
      <c r="AJ242" s="1">
        <f>Table7[[#This Row],[Σ PREDISP.]]+Table7[[#This Row],[ISPIT]]</f>
        <v>0</v>
      </c>
      <c r="AK242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5</v>
      </c>
    </row>
    <row r="243" spans="1:37" x14ac:dyDescent="0.25">
      <c r="A243" s="3" t="s">
        <v>568</v>
      </c>
      <c r="B243" t="s">
        <v>569</v>
      </c>
      <c r="C243" s="1">
        <f>IF(SUM(Table7[[#This Row],[18-20.10.]:[17-19.01.]])&gt;=8,5,0)</f>
        <v>0</v>
      </c>
      <c r="Q243" s="1">
        <f>SUM(Table7[[#This Row],[18-20.10.2]:[10-12.01.13]])</f>
        <v>0</v>
      </c>
      <c r="AD243">
        <v>8</v>
      </c>
      <c r="AE243">
        <v>0</v>
      </c>
      <c r="AG243" s="1">
        <f>Table7[[#This Row],[PRISUSTVO]]+Table7[[#This Row],[AKTIVNOST]]+Table7[[#This Row],[KOLOKV. I]]+Table7[[#This Row],[KOLOKV. II]]+Table7[[#This Row],[SEMINAR]]</f>
        <v>8</v>
      </c>
      <c r="AH243" s="1">
        <f>Table7[[#This Row],[Σ PREDISP.]]-28</f>
        <v>-20</v>
      </c>
      <c r="AJ243" s="1">
        <f>Table7[[#This Row],[Σ PREDISP.]]+Table7[[#This Row],[ISPIT]]</f>
        <v>8</v>
      </c>
      <c r="AK243" s="1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5</v>
      </c>
    </row>
    <row r="244" spans="1:37" x14ac:dyDescent="0.25">
      <c r="A244" s="22" t="s">
        <v>124</v>
      </c>
      <c r="B244" t="s">
        <v>125</v>
      </c>
      <c r="C244">
        <f>IF(SUM(Table7[[#This Row],[18-20.10.]:[17-19.01.]])&gt;=8,5,0)</f>
        <v>0</v>
      </c>
      <c r="E244">
        <v>1</v>
      </c>
      <c r="Q244">
        <f>SUM(Table7[[#This Row],[18-20.10.2]:[10-12.01.13]])</f>
        <v>1</v>
      </c>
      <c r="S244">
        <v>1</v>
      </c>
      <c r="AD244" s="21">
        <v>0</v>
      </c>
      <c r="AE244" s="21"/>
      <c r="AF244" s="21"/>
      <c r="AG244">
        <f>Table7[[#This Row],[PRISUSTVO]]+Table7[[#This Row],[AKTIVNOST]]+Table7[[#This Row],[KOLOKV. I]]+Table7[[#This Row],[KOLOKV. II]]+Table7[[#This Row],[SEMINAR]]</f>
        <v>1</v>
      </c>
      <c r="AH244">
        <f>Table7[[#This Row],[Σ PREDISP.]]-28</f>
        <v>-27</v>
      </c>
      <c r="AJ244">
        <f>Table7[[#This Row],[Σ PREDISP.]]+Table7[[#This Row],[ISPIT]]</f>
        <v>1</v>
      </c>
      <c r="AK244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5</v>
      </c>
    </row>
    <row r="245" spans="1:37" x14ac:dyDescent="0.25">
      <c r="A245" s="23" t="s">
        <v>544</v>
      </c>
      <c r="B245" t="s">
        <v>543</v>
      </c>
      <c r="C245" s="1">
        <f>IF(SUM(Table7[[#This Row],[18-20.10.]:[17-19.01.]])&gt;=8,5,0)</f>
        <v>5</v>
      </c>
      <c r="D245">
        <v>1</v>
      </c>
      <c r="E245">
        <v>1</v>
      </c>
      <c r="F245">
        <v>1</v>
      </c>
      <c r="G245">
        <v>1</v>
      </c>
      <c r="H245">
        <v>1</v>
      </c>
      <c r="I245">
        <v>1</v>
      </c>
      <c r="J245">
        <v>1</v>
      </c>
      <c r="K245">
        <v>1</v>
      </c>
      <c r="Q245" s="1">
        <f>SUM(Table7[[#This Row],[18-20.10.2]:[10-12.01.13]])</f>
        <v>10</v>
      </c>
      <c r="R245">
        <v>10</v>
      </c>
      <c r="AD245" s="21">
        <v>12</v>
      </c>
      <c r="AE245" s="21">
        <v>10</v>
      </c>
      <c r="AF245" s="21"/>
      <c r="AG245" s="1">
        <f>Table7[[#This Row],[PRISUSTVO]]+Table7[[#This Row],[AKTIVNOST]]+Table7[[#This Row],[KOLOKV. I]]+Table7[[#This Row],[KOLOKV. II]]+Table7[[#This Row],[SEMINAR]]</f>
        <v>37</v>
      </c>
      <c r="AH245" s="1">
        <f>Table7[[#This Row],[Σ PREDISP.]]-28</f>
        <v>9</v>
      </c>
      <c r="AJ245" s="1">
        <f>Table7[[#This Row],[Σ PREDISP.]]+Table7[[#This Row],[ISPIT]]</f>
        <v>37</v>
      </c>
      <c r="AK245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5</v>
      </c>
    </row>
    <row r="246" spans="1:37" x14ac:dyDescent="0.25">
      <c r="A246" s="3" t="s">
        <v>202</v>
      </c>
      <c r="B246" t="s">
        <v>203</v>
      </c>
      <c r="C246">
        <f>IF(SUM(Table7[[#This Row],[18-20.10.]:[17-19.01.]])&gt;=8,5,0)</f>
        <v>0</v>
      </c>
      <c r="D246">
        <v>1</v>
      </c>
      <c r="E246">
        <v>1</v>
      </c>
      <c r="Q246">
        <f>SUM(Table7[[#This Row],[18-20.10.2]:[10-12.01.13]])</f>
        <v>1</v>
      </c>
      <c r="S246">
        <v>1</v>
      </c>
      <c r="AD246" s="21">
        <v>0</v>
      </c>
      <c r="AE246" s="21"/>
      <c r="AF246" s="21"/>
      <c r="AG246">
        <f>Table7[[#This Row],[PRISUSTVO]]+Table7[[#This Row],[AKTIVNOST]]+Table7[[#This Row],[KOLOKV. I]]+Table7[[#This Row],[KOLOKV. II]]+Table7[[#This Row],[SEMINAR]]</f>
        <v>1</v>
      </c>
      <c r="AH246">
        <f>Table7[[#This Row],[Σ PREDISP.]]-28</f>
        <v>-27</v>
      </c>
      <c r="AJ246">
        <f>Table7[[#This Row],[Σ PREDISP.]]+Table7[[#This Row],[ISPIT]]</f>
        <v>1</v>
      </c>
      <c r="AK246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5</v>
      </c>
    </row>
    <row r="247" spans="1:37" x14ac:dyDescent="0.25">
      <c r="A247" s="3" t="s">
        <v>301</v>
      </c>
      <c r="B247" t="s">
        <v>302</v>
      </c>
      <c r="C247">
        <f>IF(SUM(Table7[[#This Row],[18-20.10.]:[17-19.01.]])&gt;=8,5,0)</f>
        <v>5</v>
      </c>
      <c r="D247">
        <v>1</v>
      </c>
      <c r="F247">
        <v>1</v>
      </c>
      <c r="H247">
        <v>1</v>
      </c>
      <c r="I247">
        <v>1</v>
      </c>
      <c r="J247">
        <v>1</v>
      </c>
      <c r="L247">
        <v>1</v>
      </c>
      <c r="N247">
        <v>1</v>
      </c>
      <c r="O247">
        <v>1</v>
      </c>
      <c r="P247">
        <v>1</v>
      </c>
      <c r="Q247">
        <f>SUM(Table7[[#This Row],[18-20.10.2]:[10-12.01.13]])</f>
        <v>7</v>
      </c>
      <c r="R247">
        <v>1</v>
      </c>
      <c r="V247">
        <v>0.5</v>
      </c>
      <c r="W247">
        <v>1</v>
      </c>
      <c r="X247">
        <v>4.5</v>
      </c>
      <c r="AD247" s="21">
        <v>9.5</v>
      </c>
      <c r="AE247" s="21">
        <v>8</v>
      </c>
      <c r="AF247" s="21">
        <v>10</v>
      </c>
      <c r="AG247">
        <f>Table7[[#This Row],[PRISUSTVO]]+Table7[[#This Row],[AKTIVNOST]]+Table7[[#This Row],[KOLOKV. I]]+Table7[[#This Row],[KOLOKV. II]]+Table7[[#This Row],[SEMINAR]]</f>
        <v>39.5</v>
      </c>
      <c r="AH247">
        <f>Table7[[#This Row],[Σ PREDISP.]]-28</f>
        <v>11.5</v>
      </c>
      <c r="AI247">
        <v>0</v>
      </c>
      <c r="AJ247">
        <f>Table7[[#This Row],[Σ PREDISP.]]+Table7[[#This Row],[ISPIT]]</f>
        <v>39.5</v>
      </c>
      <c r="AK247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5</v>
      </c>
    </row>
    <row r="248" spans="1:37" x14ac:dyDescent="0.25">
      <c r="A248" s="3" t="s">
        <v>117</v>
      </c>
      <c r="B248" t="s">
        <v>118</v>
      </c>
      <c r="C248">
        <f>IF(SUM(Table7[[#This Row],[18-20.10.]:[17-19.01.]])&gt;=8,5,0)</f>
        <v>0</v>
      </c>
      <c r="D248">
        <v>1</v>
      </c>
      <c r="G248">
        <v>1</v>
      </c>
      <c r="Q248">
        <f>SUM(Table7[[#This Row],[18-20.10.2]:[10-12.01.13]])</f>
        <v>10.5</v>
      </c>
      <c r="R248">
        <v>1</v>
      </c>
      <c r="S248">
        <v>4</v>
      </c>
      <c r="U248">
        <v>5.5</v>
      </c>
      <c r="AD248" s="21">
        <v>11</v>
      </c>
      <c r="AE248" s="21">
        <v>8</v>
      </c>
      <c r="AF248" s="21"/>
      <c r="AG248">
        <f>Table7[[#This Row],[PRISUSTVO]]+Table7[[#This Row],[AKTIVNOST]]+Table7[[#This Row],[KOLOKV. I]]+Table7[[#This Row],[KOLOKV. II]]+Table7[[#This Row],[SEMINAR]]</f>
        <v>29.5</v>
      </c>
      <c r="AH248">
        <f>Table7[[#This Row],[Σ PREDISP.]]-28</f>
        <v>1.5</v>
      </c>
      <c r="AI248">
        <v>0</v>
      </c>
      <c r="AJ248">
        <f>Table7[[#This Row],[Σ PREDISP.]]+Table7[[#This Row],[ISPIT]]</f>
        <v>29.5</v>
      </c>
      <c r="AK248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5</v>
      </c>
    </row>
    <row r="249" spans="1:37" x14ac:dyDescent="0.25">
      <c r="A249" s="3" t="s">
        <v>303</v>
      </c>
      <c r="B249" t="s">
        <v>304</v>
      </c>
      <c r="C249">
        <f>IF(SUM(Table7[[#This Row],[18-20.10.]:[17-19.01.]])&gt;=8,5,0)</f>
        <v>5</v>
      </c>
      <c r="D249">
        <v>1</v>
      </c>
      <c r="E249">
        <v>1</v>
      </c>
      <c r="F249">
        <v>1</v>
      </c>
      <c r="H249">
        <v>1</v>
      </c>
      <c r="I249">
        <v>1</v>
      </c>
      <c r="K249">
        <v>1</v>
      </c>
      <c r="N249">
        <v>1</v>
      </c>
      <c r="P249">
        <v>1</v>
      </c>
      <c r="Q249">
        <f>SUM(Table7[[#This Row],[18-20.10.2]:[10-12.01.13]])</f>
        <v>7.5</v>
      </c>
      <c r="R249">
        <v>1</v>
      </c>
      <c r="S249">
        <v>1</v>
      </c>
      <c r="T249">
        <v>5</v>
      </c>
      <c r="V249">
        <v>0.5</v>
      </c>
      <c r="AD249" s="21">
        <v>14</v>
      </c>
      <c r="AE249" s="21">
        <v>8</v>
      </c>
      <c r="AF249" s="21">
        <v>10</v>
      </c>
      <c r="AG249">
        <f>Table7[[#This Row],[PRISUSTVO]]+Table7[[#This Row],[AKTIVNOST]]+Table7[[#This Row],[KOLOKV. I]]+Table7[[#This Row],[KOLOKV. II]]+Table7[[#This Row],[SEMINAR]]</f>
        <v>44.5</v>
      </c>
      <c r="AH249">
        <f>Table7[[#This Row],[Σ PREDISP.]]-28</f>
        <v>16.5</v>
      </c>
      <c r="AI249">
        <v>43</v>
      </c>
      <c r="AJ249">
        <f>Table7[[#This Row],[Σ PREDISP.]]+Table7[[#This Row],[ISPIT]]</f>
        <v>87.5</v>
      </c>
      <c r="AK249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9</v>
      </c>
    </row>
    <row r="250" spans="1:37" x14ac:dyDescent="0.25">
      <c r="A250" s="3" t="s">
        <v>193</v>
      </c>
      <c r="B250" t="s">
        <v>499</v>
      </c>
      <c r="C250">
        <f>IF(SUM(Table7[[#This Row],[18-20.10.]:[17-19.01.]])&gt;=8,5,0)</f>
        <v>5</v>
      </c>
      <c r="D250">
        <v>1</v>
      </c>
      <c r="F250">
        <v>1</v>
      </c>
      <c r="I250">
        <v>1</v>
      </c>
      <c r="J250">
        <v>1</v>
      </c>
      <c r="K250">
        <v>1</v>
      </c>
      <c r="L250">
        <v>1</v>
      </c>
      <c r="N250">
        <v>1</v>
      </c>
      <c r="O250">
        <v>1</v>
      </c>
      <c r="P250">
        <v>1</v>
      </c>
      <c r="Q250">
        <f>SUM(Table7[[#This Row],[18-20.10.2]:[10-12.01.13]])</f>
        <v>7</v>
      </c>
      <c r="R250">
        <v>1</v>
      </c>
      <c r="S250">
        <v>0.5</v>
      </c>
      <c r="W250">
        <v>1</v>
      </c>
      <c r="X250">
        <v>4.5</v>
      </c>
      <c r="AD250" s="21">
        <v>10.5</v>
      </c>
      <c r="AE250" s="21">
        <v>8.5</v>
      </c>
      <c r="AF250" s="21"/>
      <c r="AG250">
        <f>Table7[[#This Row],[PRISUSTVO]]+Table7[[#This Row],[AKTIVNOST]]+Table7[[#This Row],[KOLOKV. I]]+Table7[[#This Row],[KOLOKV. II]]+Table7[[#This Row],[SEMINAR]]</f>
        <v>31</v>
      </c>
      <c r="AH250">
        <f>Table7[[#This Row],[Σ PREDISP.]]-28</f>
        <v>3</v>
      </c>
      <c r="AI250">
        <v>24</v>
      </c>
      <c r="AJ250">
        <f>Table7[[#This Row],[Σ PREDISP.]]+Table7[[#This Row],[ISPIT]]</f>
        <v>55</v>
      </c>
      <c r="AK250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6</v>
      </c>
    </row>
    <row r="251" spans="1:37" x14ac:dyDescent="0.25">
      <c r="A251" s="3" t="s">
        <v>289</v>
      </c>
      <c r="B251" t="s">
        <v>290</v>
      </c>
      <c r="C251">
        <f>IF(SUM(Table7[[#This Row],[18-20.10.]:[17-19.01.]])&gt;=8,5,0)</f>
        <v>5</v>
      </c>
      <c r="D251">
        <v>1</v>
      </c>
      <c r="E251">
        <v>1</v>
      </c>
      <c r="F251">
        <v>1</v>
      </c>
      <c r="I251">
        <v>1</v>
      </c>
      <c r="J251">
        <v>1</v>
      </c>
      <c r="K251">
        <v>1</v>
      </c>
      <c r="N251">
        <v>1</v>
      </c>
      <c r="P251">
        <v>1</v>
      </c>
      <c r="Q251">
        <f>SUM(Table7[[#This Row],[18-20.10.2]:[10-12.01.13]])</f>
        <v>7</v>
      </c>
      <c r="S251">
        <v>1</v>
      </c>
      <c r="W251">
        <v>1</v>
      </c>
      <c r="Y251">
        <v>5</v>
      </c>
      <c r="AD251" s="21">
        <v>14.5</v>
      </c>
      <c r="AE251" s="21">
        <v>14</v>
      </c>
      <c r="AF251" s="21"/>
      <c r="AG251">
        <f>Table7[[#This Row],[PRISUSTVO]]+Table7[[#This Row],[AKTIVNOST]]+Table7[[#This Row],[KOLOKV. I]]+Table7[[#This Row],[KOLOKV. II]]+Table7[[#This Row],[SEMINAR]]</f>
        <v>40.5</v>
      </c>
      <c r="AH251">
        <f>Table7[[#This Row],[Σ PREDISP.]]-28</f>
        <v>12.5</v>
      </c>
      <c r="AI251">
        <v>41</v>
      </c>
      <c r="AJ251">
        <f>Table7[[#This Row],[Σ PREDISP.]]+Table7[[#This Row],[ISPIT]]</f>
        <v>81.5</v>
      </c>
      <c r="AK251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9</v>
      </c>
    </row>
    <row r="252" spans="1:37" x14ac:dyDescent="0.25">
      <c r="A252" s="3" t="s">
        <v>563</v>
      </c>
      <c r="B252" t="s">
        <v>564</v>
      </c>
      <c r="C252" s="1">
        <f>IF(SUM(Table7[[#This Row],[18-20.10.]:[17-19.01.]])&gt;=8,5,0)</f>
        <v>0</v>
      </c>
      <c r="Q252" s="1">
        <f>SUM(Table7[[#This Row],[18-20.10.2]:[10-12.01.13]])</f>
        <v>0</v>
      </c>
      <c r="AD252" s="21"/>
      <c r="AE252" s="21"/>
      <c r="AF252" s="21"/>
      <c r="AG252" s="1">
        <f>Table7[[#This Row],[PRISUSTVO]]+Table7[[#This Row],[AKTIVNOST]]+Table7[[#This Row],[KOLOKV. I]]+Table7[[#This Row],[KOLOKV. II]]+Table7[[#This Row],[SEMINAR]]</f>
        <v>0</v>
      </c>
      <c r="AH252" s="1">
        <f>Table7[[#This Row],[Σ PREDISP.]]-28</f>
        <v>-28</v>
      </c>
      <c r="AJ252" s="1">
        <f>Table7[[#This Row],[Σ PREDISP.]]+Table7[[#This Row],[ISPIT]]</f>
        <v>0</v>
      </c>
      <c r="AK252" s="1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5</v>
      </c>
    </row>
    <row r="253" spans="1:37" x14ac:dyDescent="0.25">
      <c r="A253" s="3" t="s">
        <v>415</v>
      </c>
      <c r="B253" t="s">
        <v>416</v>
      </c>
      <c r="C253" s="1">
        <f>IF(SUM(Table7[[#This Row],[18-20.10.]:[17-19.01.]])&gt;=8,5,0)</f>
        <v>0</v>
      </c>
      <c r="E253">
        <v>1</v>
      </c>
      <c r="I253">
        <v>1</v>
      </c>
      <c r="J253">
        <v>1</v>
      </c>
      <c r="M253">
        <v>1</v>
      </c>
      <c r="N253">
        <v>1</v>
      </c>
      <c r="Q253" s="1">
        <f>SUM(Table7[[#This Row],[18-20.10.2]:[10-12.01.13]])</f>
        <v>2</v>
      </c>
      <c r="S253">
        <v>1</v>
      </c>
      <c r="W253">
        <v>1</v>
      </c>
      <c r="AD253" s="21"/>
      <c r="AE253" s="21"/>
      <c r="AF253" s="21"/>
      <c r="AG253" s="1">
        <f>Table7[[#This Row],[PRISUSTVO]]+Table7[[#This Row],[AKTIVNOST]]+Table7[[#This Row],[KOLOKV. I]]+Table7[[#This Row],[KOLOKV. II]]+Table7[[#This Row],[SEMINAR]]</f>
        <v>2</v>
      </c>
      <c r="AH253">
        <f>Table7[[#This Row],[Σ PREDISP.]]-28</f>
        <v>-26</v>
      </c>
      <c r="AJ253" s="1">
        <f>Table7[[#This Row],[Σ PREDISP.]]+Table7[[#This Row],[ISPIT]]</f>
        <v>2</v>
      </c>
      <c r="AK253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5</v>
      </c>
    </row>
    <row r="254" spans="1:37" x14ac:dyDescent="0.25">
      <c r="A254" s="3" t="s">
        <v>28</v>
      </c>
      <c r="B254" t="s">
        <v>29</v>
      </c>
      <c r="C254">
        <f>IF(SUM(Table7[[#This Row],[18-20.10.]:[17-19.01.]])&gt;=8,5,0)</f>
        <v>5</v>
      </c>
      <c r="D254">
        <v>1</v>
      </c>
      <c r="E254">
        <v>1</v>
      </c>
      <c r="F254">
        <v>1</v>
      </c>
      <c r="I254">
        <v>1</v>
      </c>
      <c r="J254">
        <v>1</v>
      </c>
      <c r="K254">
        <v>1</v>
      </c>
      <c r="N254">
        <v>1</v>
      </c>
      <c r="P254">
        <v>1</v>
      </c>
      <c r="Q254">
        <f>SUM(Table7[[#This Row],[18-20.10.2]:[10-12.01.13]])</f>
        <v>7</v>
      </c>
      <c r="S254">
        <v>1</v>
      </c>
      <c r="W254">
        <v>1</v>
      </c>
      <c r="Y254">
        <v>5</v>
      </c>
      <c r="AD254" s="21">
        <v>15</v>
      </c>
      <c r="AE254" s="21">
        <v>12</v>
      </c>
      <c r="AF254" s="21"/>
      <c r="AG254">
        <f>Table7[[#This Row],[PRISUSTVO]]+Table7[[#This Row],[AKTIVNOST]]+Table7[[#This Row],[KOLOKV. I]]+Table7[[#This Row],[KOLOKV. II]]+Table7[[#This Row],[SEMINAR]]</f>
        <v>39</v>
      </c>
      <c r="AH254">
        <f>Table7[[#This Row],[Σ PREDISP.]]-28</f>
        <v>11</v>
      </c>
      <c r="AI254">
        <v>43</v>
      </c>
      <c r="AJ254">
        <f>Table7[[#This Row],[Σ PREDISP.]]+Table7[[#This Row],[ISPIT]]</f>
        <v>82</v>
      </c>
      <c r="AK254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9</v>
      </c>
    </row>
    <row r="255" spans="1:37" x14ac:dyDescent="0.25">
      <c r="A255" s="3" t="s">
        <v>329</v>
      </c>
      <c r="B255" t="s">
        <v>330</v>
      </c>
      <c r="C255">
        <f>IF(SUM(Table7[[#This Row],[18-20.10.]:[17-19.01.]])&gt;=8,5,0)</f>
        <v>5</v>
      </c>
      <c r="D255">
        <v>1</v>
      </c>
      <c r="E255">
        <v>1</v>
      </c>
      <c r="F255">
        <v>1</v>
      </c>
      <c r="I255">
        <v>1</v>
      </c>
      <c r="J255">
        <v>1</v>
      </c>
      <c r="K255">
        <v>1</v>
      </c>
      <c r="N255">
        <v>1</v>
      </c>
      <c r="O255">
        <v>1</v>
      </c>
      <c r="Q255">
        <f>SUM(Table7[[#This Row],[18-20.10.2]:[10-12.01.13]])</f>
        <v>7</v>
      </c>
      <c r="S255">
        <v>1</v>
      </c>
      <c r="W255">
        <v>1</v>
      </c>
      <c r="Y255">
        <v>5</v>
      </c>
      <c r="AD255" s="21">
        <v>8</v>
      </c>
      <c r="AE255" s="21">
        <v>10</v>
      </c>
      <c r="AG255">
        <f>Table7[[#This Row],[PRISUSTVO]]+Table7[[#This Row],[AKTIVNOST]]+Table7[[#This Row],[KOLOKV. I]]+Table7[[#This Row],[KOLOKV. II]]+Table7[[#This Row],[SEMINAR]]</f>
        <v>30</v>
      </c>
      <c r="AH255">
        <f>Table7[[#This Row],[Σ PREDISP.]]-28</f>
        <v>2</v>
      </c>
      <c r="AI255">
        <v>31</v>
      </c>
      <c r="AJ255">
        <f>Table7[[#This Row],[Σ PREDISP.]]+Table7[[#This Row],[ISPIT]]</f>
        <v>61</v>
      </c>
      <c r="AK255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7</v>
      </c>
    </row>
    <row r="256" spans="1:37" x14ac:dyDescent="0.25">
      <c r="A256" s="3" t="s">
        <v>11</v>
      </c>
      <c r="B256" t="s">
        <v>12</v>
      </c>
      <c r="C256">
        <f>IF(SUM(Table7[[#This Row],[18-20.10.]:[17-19.01.]])&gt;=8,5,0)</f>
        <v>0</v>
      </c>
      <c r="Q256">
        <f>SUM(Table7[[#This Row],[18-20.10.2]:[10-12.01.13]])</f>
        <v>4</v>
      </c>
      <c r="AB256">
        <v>4</v>
      </c>
      <c r="AD256" s="21">
        <v>13.5</v>
      </c>
      <c r="AE256" s="21">
        <v>12</v>
      </c>
      <c r="AG256">
        <f>Table7[[#This Row],[PRISUSTVO]]+Table7[[#This Row],[AKTIVNOST]]+Table7[[#This Row],[KOLOKV. I]]+Table7[[#This Row],[KOLOKV. II]]+Table7[[#This Row],[SEMINAR]]</f>
        <v>29.5</v>
      </c>
      <c r="AH256">
        <f>Table7[[#This Row],[Σ PREDISP.]]-28</f>
        <v>1.5</v>
      </c>
      <c r="AI256">
        <v>38</v>
      </c>
      <c r="AJ256">
        <f>Table7[[#This Row],[Σ PREDISP.]]+Table7[[#This Row],[ISPIT]]</f>
        <v>67.5</v>
      </c>
      <c r="AK256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7</v>
      </c>
    </row>
    <row r="257" spans="1:37" x14ac:dyDescent="0.25">
      <c r="A257" s="3" t="s">
        <v>147</v>
      </c>
      <c r="B257" t="s">
        <v>148</v>
      </c>
      <c r="C257">
        <f>IF(SUM(Table7[[#This Row],[18-20.10.]:[17-19.01.]])&gt;=8,5,0)</f>
        <v>0</v>
      </c>
      <c r="F257">
        <v>1</v>
      </c>
      <c r="H257">
        <v>1</v>
      </c>
      <c r="I257">
        <v>1</v>
      </c>
      <c r="J257">
        <v>1</v>
      </c>
      <c r="K257">
        <v>1</v>
      </c>
      <c r="M257">
        <v>1</v>
      </c>
      <c r="Q257">
        <f>SUM(Table7[[#This Row],[18-20.10.2]:[10-12.01.13]])</f>
        <v>2</v>
      </c>
      <c r="Y257">
        <v>1</v>
      </c>
      <c r="AA257">
        <v>1</v>
      </c>
      <c r="AD257" s="21">
        <v>8.5</v>
      </c>
      <c r="AE257" s="21"/>
      <c r="AG257">
        <f>Table7[[#This Row],[PRISUSTVO]]+Table7[[#This Row],[AKTIVNOST]]+Table7[[#This Row],[KOLOKV. I]]+Table7[[#This Row],[KOLOKV. II]]+Table7[[#This Row],[SEMINAR]]</f>
        <v>10.5</v>
      </c>
      <c r="AH257">
        <f>Table7[[#This Row],[Σ PREDISP.]]-28</f>
        <v>-17.5</v>
      </c>
      <c r="AJ257">
        <f>Table7[[#This Row],[Σ PREDISP.]]+Table7[[#This Row],[ISPIT]]</f>
        <v>10.5</v>
      </c>
      <c r="AK257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5</v>
      </c>
    </row>
    <row r="258" spans="1:37" x14ac:dyDescent="0.25">
      <c r="A258" s="3" t="s">
        <v>327</v>
      </c>
      <c r="B258" t="s">
        <v>328</v>
      </c>
      <c r="C258">
        <f>IF(SUM(Table7[[#This Row],[18-20.10.]:[17-19.01.]])&gt;=8,5,0)</f>
        <v>0</v>
      </c>
      <c r="D258">
        <v>1</v>
      </c>
      <c r="Q258">
        <f>SUM(Table7[[#This Row],[18-20.10.2]:[10-12.01.13]])</f>
        <v>0</v>
      </c>
      <c r="AD258" s="21">
        <v>0</v>
      </c>
      <c r="AE258" s="21">
        <v>0</v>
      </c>
      <c r="AG258">
        <f>Table7[[#This Row],[PRISUSTVO]]+Table7[[#This Row],[AKTIVNOST]]+Table7[[#This Row],[KOLOKV. I]]+Table7[[#This Row],[KOLOKV. II]]+Table7[[#This Row],[SEMINAR]]</f>
        <v>0</v>
      </c>
      <c r="AH258">
        <f>Table7[[#This Row],[Σ PREDISP.]]-28</f>
        <v>-28</v>
      </c>
      <c r="AJ258">
        <f>Table7[[#This Row],[Σ PREDISP.]]+Table7[[#This Row],[ISPIT]]</f>
        <v>0</v>
      </c>
      <c r="AK258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5</v>
      </c>
    </row>
    <row r="259" spans="1:37" x14ac:dyDescent="0.25">
      <c r="A259" s="3" t="s">
        <v>119</v>
      </c>
      <c r="B259" t="s">
        <v>120</v>
      </c>
      <c r="C259">
        <f>IF(SUM(Table7[[#This Row],[18-20.10.]:[17-19.01.]])&gt;=8,5,0)</f>
        <v>0</v>
      </c>
      <c r="Q259">
        <f>SUM(Table7[[#This Row],[18-20.10.2]:[10-12.01.13]])</f>
        <v>0</v>
      </c>
      <c r="AD259" s="21">
        <v>11</v>
      </c>
      <c r="AE259" s="21">
        <v>13.5</v>
      </c>
      <c r="AF259">
        <v>4</v>
      </c>
      <c r="AG259">
        <f>Table7[[#This Row],[PRISUSTVO]]+Table7[[#This Row],[AKTIVNOST]]+Table7[[#This Row],[KOLOKV. I]]+Table7[[#This Row],[KOLOKV. II]]+Table7[[#This Row],[SEMINAR]]</f>
        <v>28.5</v>
      </c>
      <c r="AH259">
        <f>Table7[[#This Row],[Σ PREDISP.]]-28</f>
        <v>0.5</v>
      </c>
      <c r="AI259">
        <v>32</v>
      </c>
      <c r="AJ259">
        <f>Table7[[#This Row],[Σ PREDISP.]]+Table7[[#This Row],[ISPIT]]</f>
        <v>60.5</v>
      </c>
      <c r="AK259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7</v>
      </c>
    </row>
    <row r="260" spans="1:37" x14ac:dyDescent="0.25">
      <c r="A260" s="3" t="s">
        <v>336</v>
      </c>
      <c r="B260" t="s">
        <v>337</v>
      </c>
      <c r="C260">
        <f>IF(SUM(Table7[[#This Row],[18-20.10.]:[17-19.01.]])&gt;=8,5,0)</f>
        <v>5</v>
      </c>
      <c r="D260">
        <v>1</v>
      </c>
      <c r="E260">
        <v>1</v>
      </c>
      <c r="F260">
        <v>1</v>
      </c>
      <c r="H260">
        <v>1</v>
      </c>
      <c r="I260">
        <v>1</v>
      </c>
      <c r="J260">
        <v>1</v>
      </c>
      <c r="K260">
        <v>1</v>
      </c>
      <c r="P260">
        <v>1</v>
      </c>
      <c r="Q260">
        <f>SUM(Table7[[#This Row],[18-20.10.2]:[10-12.01.13]])</f>
        <v>5</v>
      </c>
      <c r="S260">
        <v>1</v>
      </c>
      <c r="X260">
        <v>4</v>
      </c>
      <c r="AD260" s="21">
        <v>10.5</v>
      </c>
      <c r="AE260" s="21">
        <v>9</v>
      </c>
      <c r="AG260">
        <f>Table7[[#This Row],[PRISUSTVO]]+Table7[[#This Row],[AKTIVNOST]]+Table7[[#This Row],[KOLOKV. I]]+Table7[[#This Row],[KOLOKV. II]]+Table7[[#This Row],[SEMINAR]]</f>
        <v>29.5</v>
      </c>
      <c r="AH260">
        <f>Table7[[#This Row],[Σ PREDISP.]]-28</f>
        <v>1.5</v>
      </c>
      <c r="AI260">
        <v>28</v>
      </c>
      <c r="AJ260">
        <f>Table7[[#This Row],[Σ PREDISP.]]+Table7[[#This Row],[ISPIT]]</f>
        <v>57.5</v>
      </c>
      <c r="AK260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6</v>
      </c>
    </row>
    <row r="261" spans="1:37" x14ac:dyDescent="0.25">
      <c r="A261" s="3" t="s">
        <v>121</v>
      </c>
      <c r="B261" t="s">
        <v>122</v>
      </c>
      <c r="C261">
        <f>IF(SUM(Table7[[#This Row],[18-20.10.]:[17-19.01.]])&gt;=8,5,0)</f>
        <v>5</v>
      </c>
      <c r="D261">
        <v>1</v>
      </c>
      <c r="E261">
        <v>1</v>
      </c>
      <c r="H261">
        <v>1</v>
      </c>
      <c r="I261">
        <v>1</v>
      </c>
      <c r="J261">
        <v>1</v>
      </c>
      <c r="K261">
        <v>1</v>
      </c>
      <c r="M261">
        <v>1</v>
      </c>
      <c r="P261">
        <v>1</v>
      </c>
      <c r="Q261">
        <f>SUM(Table7[[#This Row],[18-20.10.2]:[10-12.01.13]])</f>
        <v>8</v>
      </c>
      <c r="R261">
        <v>2</v>
      </c>
      <c r="S261">
        <v>1</v>
      </c>
      <c r="X261">
        <v>4</v>
      </c>
      <c r="Y261">
        <v>1</v>
      </c>
      <c r="AD261" s="21">
        <v>13</v>
      </c>
      <c r="AE261" s="21">
        <v>13</v>
      </c>
      <c r="AG261">
        <f>Table7[[#This Row],[PRISUSTVO]]+Table7[[#This Row],[AKTIVNOST]]+Table7[[#This Row],[KOLOKV. I]]+Table7[[#This Row],[KOLOKV. II]]+Table7[[#This Row],[SEMINAR]]</f>
        <v>39</v>
      </c>
      <c r="AH261">
        <f>Table7[[#This Row],[Σ PREDISP.]]-28</f>
        <v>11</v>
      </c>
      <c r="AI261">
        <v>42</v>
      </c>
      <c r="AJ261">
        <f>Table7[[#This Row],[Σ PREDISP.]]+Table7[[#This Row],[ISPIT]]</f>
        <v>81</v>
      </c>
      <c r="AK261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9</v>
      </c>
    </row>
    <row r="262" spans="1:37" x14ac:dyDescent="0.25">
      <c r="A262" s="3" t="s">
        <v>312</v>
      </c>
      <c r="B262" t="s">
        <v>313</v>
      </c>
      <c r="C262">
        <f>IF(SUM(Table7[[#This Row],[18-20.10.]:[17-19.01.]])&gt;=8,5,0)</f>
        <v>0</v>
      </c>
      <c r="D262">
        <v>1</v>
      </c>
      <c r="E262">
        <v>1</v>
      </c>
      <c r="F262">
        <v>1</v>
      </c>
      <c r="I262">
        <v>1</v>
      </c>
      <c r="K262">
        <v>1</v>
      </c>
      <c r="P262">
        <v>1</v>
      </c>
      <c r="Q262">
        <f>SUM(Table7[[#This Row],[18-20.10.2]:[10-12.01.13]])</f>
        <v>6</v>
      </c>
      <c r="S262">
        <v>1</v>
      </c>
      <c r="W262">
        <v>1</v>
      </c>
      <c r="Y262">
        <v>4</v>
      </c>
      <c r="AD262" s="21">
        <v>15</v>
      </c>
      <c r="AE262" s="21">
        <v>11</v>
      </c>
      <c r="AG262">
        <f>Table7[[#This Row],[PRISUSTVO]]+Table7[[#This Row],[AKTIVNOST]]+Table7[[#This Row],[KOLOKV. I]]+Table7[[#This Row],[KOLOKV. II]]+Table7[[#This Row],[SEMINAR]]</f>
        <v>32</v>
      </c>
      <c r="AH262">
        <f>Table7[[#This Row],[Σ PREDISP.]]-28</f>
        <v>4</v>
      </c>
      <c r="AI262">
        <v>39</v>
      </c>
      <c r="AJ262">
        <f>Table7[[#This Row],[Σ PREDISP.]]+Table7[[#This Row],[ISPIT]]</f>
        <v>71</v>
      </c>
      <c r="AK262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8</v>
      </c>
    </row>
    <row r="263" spans="1:37" x14ac:dyDescent="0.25">
      <c r="A263" s="3" t="s">
        <v>361</v>
      </c>
      <c r="B263" t="s">
        <v>362</v>
      </c>
      <c r="C263">
        <f>IF(SUM(Table7[[#This Row],[18-20.10.]:[17-19.01.]])&gt;=8,5,0)</f>
        <v>0</v>
      </c>
      <c r="Q263">
        <f>SUM(Table7[[#This Row],[18-20.10.2]:[10-12.01.13]])</f>
        <v>0</v>
      </c>
      <c r="AD263">
        <v>0</v>
      </c>
      <c r="AE263">
        <v>0</v>
      </c>
      <c r="AG263">
        <f>Table7[[#This Row],[PRISUSTVO]]+Table7[[#This Row],[AKTIVNOST]]+Table7[[#This Row],[KOLOKV. I]]+Table7[[#This Row],[KOLOKV. II]]+Table7[[#This Row],[SEMINAR]]</f>
        <v>0</v>
      </c>
      <c r="AH263">
        <f>Table7[[#This Row],[Σ PREDISP.]]-28</f>
        <v>-28</v>
      </c>
      <c r="AJ263">
        <f>Table7[[#This Row],[Σ PREDISP.]]+Table7[[#This Row],[ISPIT]]</f>
        <v>0</v>
      </c>
      <c r="AK263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5</v>
      </c>
    </row>
  </sheetData>
  <conditionalFormatting sqref="AD2:AE263">
    <cfRule type="dataBar" priority="20">
      <dataBar>
        <cfvo type="num" val="0"/>
        <cfvo type="num" val="15"/>
        <color rgb="FF638EC6"/>
      </dataBar>
      <extLst>
        <ext xmlns:x14="http://schemas.microsoft.com/office/spreadsheetml/2009/9/main" uri="{B025F937-C7B1-47D3-B67F-A62EFF666E3E}">
          <x14:id>{D4305B3D-5E75-43BD-9A99-29797429F288}</x14:id>
        </ext>
      </extLst>
    </cfRule>
  </conditionalFormatting>
  <conditionalFormatting sqref="AH2:AH263">
    <cfRule type="expression" dxfId="18" priority="13">
      <formula>AND($AD2&gt;=8,$AE2&gt;=8)</formula>
    </cfRule>
    <cfRule type="dataBar" priority="19">
      <dataBar showValue="0">
        <cfvo type="num" val="-28"/>
        <cfvo type="num" val="27"/>
        <color rgb="FF638EC6"/>
      </dataBar>
      <extLst>
        <ext xmlns:x14="http://schemas.microsoft.com/office/spreadsheetml/2009/9/main" uri="{B025F937-C7B1-47D3-B67F-A62EFF666E3E}">
          <x14:id>{43CFDED8-050A-49D4-BFF5-6DF59F50E082}</x14:id>
        </ext>
      </extLst>
    </cfRule>
  </conditionalFormatting>
  <conditionalFormatting sqref="AE71">
    <cfRule type="dataBar" priority="11">
      <dataBar>
        <cfvo type="num" val="0"/>
        <cfvo type="num" val="15"/>
        <color rgb="FF638EC6"/>
      </dataBar>
      <extLst>
        <ext xmlns:x14="http://schemas.microsoft.com/office/spreadsheetml/2009/9/main" uri="{B025F937-C7B1-47D3-B67F-A62EFF666E3E}">
          <x14:id>{FFCE0654-2755-4EBF-A9DF-B7673DEB738D}</x14:id>
        </ext>
      </extLst>
    </cfRule>
  </conditionalFormatting>
  <conditionalFormatting sqref="AK1:AK1048576">
    <cfRule type="cellIs" dxfId="17" priority="1" operator="equal">
      <formula>10</formula>
    </cfRule>
    <cfRule type="cellIs" dxfId="16" priority="2" operator="equal">
      <formula>9</formula>
    </cfRule>
    <cfRule type="cellIs" dxfId="15" priority="3" operator="equal">
      <formula>8</formula>
    </cfRule>
    <cfRule type="cellIs" dxfId="14" priority="4" operator="equal">
      <formula>7</formula>
    </cfRule>
    <cfRule type="cellIs" dxfId="13" priority="5" operator="equal">
      <formula>6</formula>
    </cfRule>
    <cfRule type="cellIs" dxfId="12" priority="6" operator="equal">
      <formula>5</formula>
    </cfRule>
  </conditionalFormatting>
  <pageMargins left="0.7" right="0.7" top="0.75" bottom="0.75" header="0.3" footer="0.3"/>
  <pageSetup orientation="portrait" r:id="rId1"/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D4305B3D-5E75-43BD-9A99-29797429F288}">
            <x14:dataBar minLength="0" maxLength="100" border="1" negativeBarBorderColorSameAsPositive="0">
              <x14:cfvo type="num">
                <xm:f>0</xm:f>
              </x14:cfvo>
              <x14:cfvo type="num">
                <xm:f>15</xm:f>
              </x14:cfvo>
              <x14:borderColor rgb="FF638EC6"/>
              <x14:negativeFillColor rgb="FFFF0000"/>
              <x14:negativeBorderColor rgb="FFFF0000"/>
              <x14:axisColor rgb="FF000000"/>
            </x14:dataBar>
          </x14:cfRule>
          <xm:sqref>AD2:AE263</xm:sqref>
        </x14:conditionalFormatting>
        <x14:conditionalFormatting xmlns:xm="http://schemas.microsoft.com/office/excel/2006/main">
          <x14:cfRule type="dataBar" id="{43CFDED8-050A-49D4-BFF5-6DF59F50E082}">
            <x14:dataBar minLength="0" maxLength="100">
              <x14:cfvo type="num">
                <xm:f>-28</xm:f>
              </x14:cfvo>
              <x14:cfvo type="num">
                <xm:f>27</xm:f>
              </x14:cfvo>
              <x14:negativeFillColor rgb="FFFF0000"/>
              <x14:axisColor rgb="FF000000"/>
            </x14:dataBar>
          </x14:cfRule>
          <xm:sqref>AH2:AH263</xm:sqref>
        </x14:conditionalFormatting>
        <x14:conditionalFormatting xmlns:xm="http://schemas.microsoft.com/office/excel/2006/main">
          <x14:cfRule type="dataBar" id="{FFCE0654-2755-4EBF-A9DF-B7673DEB738D}">
            <x14:dataBar minLength="0" maxLength="100" border="1" negativeBarBorderColorSameAsPositive="0">
              <x14:cfvo type="num">
                <xm:f>0</xm:f>
              </x14:cfvo>
              <x14:cfvo type="num">
                <xm:f>15</xm:f>
              </x14:cfvo>
              <x14:borderColor rgb="FF638EC6"/>
              <x14:negativeFillColor rgb="FFFF0000"/>
              <x14:negativeBorderColor rgb="FFFF0000"/>
              <x14:axisColor rgb="FF000000"/>
            </x14:dataBar>
          </x14:cfRule>
          <xm:sqref>AE71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8"/>
  <sheetViews>
    <sheetView topLeftCell="A3" workbookViewId="0">
      <selection activeCell="F4" sqref="F4"/>
    </sheetView>
  </sheetViews>
  <sheetFormatPr defaultRowHeight="15" x14ac:dyDescent="0.25"/>
  <cols>
    <col min="2" max="2" width="27.85546875" bestFit="1" customWidth="1"/>
    <col min="3" max="3" width="10.28515625" bestFit="1" customWidth="1"/>
  </cols>
  <sheetData>
    <row r="1" spans="1:6" ht="37.5" customHeight="1" x14ac:dyDescent="0.25">
      <c r="A1" s="27" t="s">
        <v>515</v>
      </c>
      <c r="B1" s="27"/>
      <c r="C1" s="27"/>
      <c r="D1" s="27"/>
      <c r="E1" s="27"/>
      <c r="F1" s="27"/>
    </row>
    <row r="2" spans="1:6" x14ac:dyDescent="0.25">
      <c r="A2" s="12"/>
      <c r="B2" s="13"/>
      <c r="C2" s="13"/>
      <c r="D2" s="13"/>
      <c r="E2" s="13"/>
      <c r="F2" s="14"/>
    </row>
    <row r="3" spans="1:6" x14ac:dyDescent="0.25">
      <c r="A3" s="15" t="s">
        <v>406</v>
      </c>
      <c r="B3" s="15" t="s">
        <v>363</v>
      </c>
      <c r="C3" s="16" t="s">
        <v>405</v>
      </c>
      <c r="D3" s="16" t="s">
        <v>366</v>
      </c>
      <c r="E3" s="16" t="s">
        <v>367</v>
      </c>
      <c r="F3" s="16" t="s">
        <v>368</v>
      </c>
    </row>
    <row r="4" spans="1:6" x14ac:dyDescent="0.25">
      <c r="A4" s="4" t="s">
        <v>30</v>
      </c>
      <c r="B4" s="4" t="s">
        <v>31</v>
      </c>
      <c r="C4" s="4">
        <v>31</v>
      </c>
      <c r="D4" s="4">
        <v>42</v>
      </c>
      <c r="E4" s="4">
        <v>73</v>
      </c>
      <c r="F4" s="4">
        <f t="shared" ref="F4:F50" si="0">IF(E4&gt;=91, 10, IF(E4&gt;=81, 9, IF(E4&gt;=71, 8, IF(E4&gt;=61, 7, IF(E4&gt;=51, 6, 5)))))</f>
        <v>8</v>
      </c>
    </row>
    <row r="5" spans="1:6" x14ac:dyDescent="0.25">
      <c r="A5" s="5" t="s">
        <v>243</v>
      </c>
      <c r="B5" s="5" t="s">
        <v>244</v>
      </c>
      <c r="C5" s="5">
        <v>37.5</v>
      </c>
      <c r="D5" s="5">
        <v>43</v>
      </c>
      <c r="E5" s="5">
        <v>80.5</v>
      </c>
      <c r="F5" s="4">
        <f t="shared" si="0"/>
        <v>8</v>
      </c>
    </row>
    <row r="6" spans="1:6" x14ac:dyDescent="0.25">
      <c r="A6" s="4" t="s">
        <v>103</v>
      </c>
      <c r="B6" s="4" t="s">
        <v>104</v>
      </c>
      <c r="C6" s="4">
        <v>29</v>
      </c>
      <c r="D6" s="4">
        <v>0</v>
      </c>
      <c r="E6" s="4">
        <v>29</v>
      </c>
      <c r="F6" s="4">
        <f t="shared" si="0"/>
        <v>5</v>
      </c>
    </row>
    <row r="7" spans="1:6" x14ac:dyDescent="0.25">
      <c r="A7" s="5" t="s">
        <v>113</v>
      </c>
      <c r="B7" s="5" t="s">
        <v>466</v>
      </c>
      <c r="C7" s="5">
        <v>31.5</v>
      </c>
      <c r="D7" s="5">
        <v>0</v>
      </c>
      <c r="E7" s="5">
        <v>31.5</v>
      </c>
      <c r="F7" s="4">
        <f t="shared" si="0"/>
        <v>5</v>
      </c>
    </row>
    <row r="8" spans="1:6" x14ac:dyDescent="0.25">
      <c r="A8" s="4" t="s">
        <v>219</v>
      </c>
      <c r="B8" s="4" t="s">
        <v>220</v>
      </c>
      <c r="C8" s="4">
        <v>30</v>
      </c>
      <c r="D8" s="4">
        <v>32</v>
      </c>
      <c r="E8" s="4">
        <v>62</v>
      </c>
      <c r="F8" s="4">
        <f t="shared" si="0"/>
        <v>7</v>
      </c>
    </row>
    <row r="9" spans="1:6" x14ac:dyDescent="0.25">
      <c r="A9" s="5" t="s">
        <v>21</v>
      </c>
      <c r="B9" s="5" t="s">
        <v>22</v>
      </c>
      <c r="C9" s="5">
        <v>41</v>
      </c>
      <c r="D9" s="5">
        <v>40</v>
      </c>
      <c r="E9" s="5">
        <v>81</v>
      </c>
      <c r="F9" s="4">
        <f t="shared" si="0"/>
        <v>9</v>
      </c>
    </row>
    <row r="10" spans="1:6" x14ac:dyDescent="0.25">
      <c r="A10" s="4" t="s">
        <v>14</v>
      </c>
      <c r="B10" s="4" t="s">
        <v>15</v>
      </c>
      <c r="C10" s="4">
        <v>54.5</v>
      </c>
      <c r="D10" s="4">
        <v>42</v>
      </c>
      <c r="E10" s="4">
        <v>96.5</v>
      </c>
      <c r="F10" s="4">
        <f t="shared" si="0"/>
        <v>10</v>
      </c>
    </row>
    <row r="11" spans="1:6" x14ac:dyDescent="0.25">
      <c r="A11" s="5" t="s">
        <v>60</v>
      </c>
      <c r="B11" s="5" t="s">
        <v>61</v>
      </c>
      <c r="C11" s="5">
        <v>34</v>
      </c>
      <c r="D11" s="5">
        <v>35</v>
      </c>
      <c r="E11" s="5">
        <v>69</v>
      </c>
      <c r="F11" s="4">
        <f t="shared" si="0"/>
        <v>7</v>
      </c>
    </row>
    <row r="12" spans="1:6" x14ac:dyDescent="0.25">
      <c r="A12" s="4" t="s">
        <v>227</v>
      </c>
      <c r="B12" s="4" t="s">
        <v>228</v>
      </c>
      <c r="C12" s="4">
        <v>38</v>
      </c>
      <c r="D12" s="4">
        <v>40</v>
      </c>
      <c r="E12" s="4">
        <v>78</v>
      </c>
      <c r="F12" s="4">
        <f t="shared" si="0"/>
        <v>8</v>
      </c>
    </row>
    <row r="13" spans="1:6" x14ac:dyDescent="0.25">
      <c r="A13" s="5" t="s">
        <v>20</v>
      </c>
      <c r="B13" s="5" t="s">
        <v>498</v>
      </c>
      <c r="C13" s="5">
        <v>29</v>
      </c>
      <c r="D13" s="5">
        <v>28</v>
      </c>
      <c r="E13" s="5">
        <v>57</v>
      </c>
      <c r="F13" s="4">
        <f t="shared" si="0"/>
        <v>6</v>
      </c>
    </row>
    <row r="14" spans="1:6" x14ac:dyDescent="0.25">
      <c r="A14" s="4" t="s">
        <v>221</v>
      </c>
      <c r="B14" s="4" t="s">
        <v>222</v>
      </c>
      <c r="C14" s="4">
        <v>28</v>
      </c>
      <c r="D14" s="4">
        <v>33</v>
      </c>
      <c r="E14" s="4">
        <v>61</v>
      </c>
      <c r="F14" s="4">
        <f t="shared" si="0"/>
        <v>7</v>
      </c>
    </row>
    <row r="15" spans="1:6" x14ac:dyDescent="0.25">
      <c r="A15" s="5" t="s">
        <v>62</v>
      </c>
      <c r="B15" s="5" t="s">
        <v>63</v>
      </c>
      <c r="C15" s="5">
        <v>30.5</v>
      </c>
      <c r="D15" s="5">
        <v>35</v>
      </c>
      <c r="E15" s="5">
        <v>65.5</v>
      </c>
      <c r="F15" s="4">
        <f t="shared" si="0"/>
        <v>7</v>
      </c>
    </row>
    <row r="16" spans="1:6" x14ac:dyDescent="0.25">
      <c r="A16" s="4" t="s">
        <v>99</v>
      </c>
      <c r="B16" s="4" t="s">
        <v>100</v>
      </c>
      <c r="C16" s="4">
        <v>48</v>
      </c>
      <c r="D16" s="4">
        <v>36</v>
      </c>
      <c r="E16" s="4">
        <v>84</v>
      </c>
      <c r="F16" s="4">
        <f t="shared" si="0"/>
        <v>9</v>
      </c>
    </row>
    <row r="17" spans="1:6" x14ac:dyDescent="0.25">
      <c r="A17" s="5" t="s">
        <v>253</v>
      </c>
      <c r="B17" s="5" t="s">
        <v>254</v>
      </c>
      <c r="C17" s="5">
        <v>50.5</v>
      </c>
      <c r="D17" s="5">
        <v>45</v>
      </c>
      <c r="E17" s="5">
        <v>95.5</v>
      </c>
      <c r="F17" s="4">
        <f t="shared" si="0"/>
        <v>10</v>
      </c>
    </row>
    <row r="18" spans="1:6" x14ac:dyDescent="0.25">
      <c r="A18" s="4" t="s">
        <v>256</v>
      </c>
      <c r="B18" s="4" t="s">
        <v>257</v>
      </c>
      <c r="C18" s="4">
        <v>29</v>
      </c>
      <c r="D18" s="4">
        <v>32</v>
      </c>
      <c r="E18" s="4">
        <v>61</v>
      </c>
      <c r="F18" s="4">
        <f t="shared" si="0"/>
        <v>7</v>
      </c>
    </row>
    <row r="19" spans="1:6" x14ac:dyDescent="0.25">
      <c r="A19" s="5" t="s">
        <v>273</v>
      </c>
      <c r="B19" s="5" t="s">
        <v>485</v>
      </c>
      <c r="C19" s="5">
        <v>42.5</v>
      </c>
      <c r="D19" s="5">
        <v>40</v>
      </c>
      <c r="E19" s="5">
        <v>82.5</v>
      </c>
      <c r="F19" s="4">
        <f t="shared" si="0"/>
        <v>9</v>
      </c>
    </row>
    <row r="20" spans="1:6" x14ac:dyDescent="0.25">
      <c r="A20" s="4" t="s">
        <v>496</v>
      </c>
      <c r="B20" s="4" t="s">
        <v>497</v>
      </c>
      <c r="C20" s="6">
        <v>33</v>
      </c>
      <c r="D20" s="4">
        <v>0</v>
      </c>
      <c r="E20" s="6">
        <v>33</v>
      </c>
      <c r="F20" s="4">
        <f t="shared" si="0"/>
        <v>5</v>
      </c>
    </row>
    <row r="21" spans="1:6" x14ac:dyDescent="0.25">
      <c r="A21" s="5" t="s">
        <v>81</v>
      </c>
      <c r="B21" s="5" t="s">
        <v>82</v>
      </c>
      <c r="C21" s="5">
        <v>29.5</v>
      </c>
      <c r="D21" s="5">
        <v>28</v>
      </c>
      <c r="E21" s="5">
        <v>57.5</v>
      </c>
      <c r="F21" s="4">
        <f t="shared" si="0"/>
        <v>6</v>
      </c>
    </row>
    <row r="22" spans="1:6" x14ac:dyDescent="0.25">
      <c r="A22" s="4" t="s">
        <v>25</v>
      </c>
      <c r="B22" s="4" t="s">
        <v>398</v>
      </c>
      <c r="C22" s="4">
        <v>31</v>
      </c>
      <c r="D22" s="4">
        <v>42</v>
      </c>
      <c r="E22" s="4">
        <v>73</v>
      </c>
      <c r="F22" s="4">
        <f t="shared" si="0"/>
        <v>8</v>
      </c>
    </row>
    <row r="23" spans="1:6" x14ac:dyDescent="0.25">
      <c r="A23" s="5" t="s">
        <v>9</v>
      </c>
      <c r="B23" s="5" t="s">
        <v>10</v>
      </c>
      <c r="C23" s="5">
        <v>29</v>
      </c>
      <c r="D23" s="5">
        <v>42</v>
      </c>
      <c r="E23" s="5">
        <v>71</v>
      </c>
      <c r="F23" s="4">
        <f t="shared" si="0"/>
        <v>8</v>
      </c>
    </row>
    <row r="24" spans="1:6" x14ac:dyDescent="0.25">
      <c r="A24" s="4" t="s">
        <v>18</v>
      </c>
      <c r="B24" s="4" t="s">
        <v>19</v>
      </c>
      <c r="C24" s="4">
        <v>49.5</v>
      </c>
      <c r="D24" s="4">
        <v>37</v>
      </c>
      <c r="E24" s="4">
        <v>86.5</v>
      </c>
      <c r="F24" s="4">
        <f t="shared" si="0"/>
        <v>9</v>
      </c>
    </row>
    <row r="25" spans="1:6" x14ac:dyDescent="0.25">
      <c r="A25" s="5" t="s">
        <v>85</v>
      </c>
      <c r="B25" s="5" t="s">
        <v>86</v>
      </c>
      <c r="C25" s="5">
        <v>43.5</v>
      </c>
      <c r="D25" s="5">
        <v>0</v>
      </c>
      <c r="E25" s="5">
        <v>43.5</v>
      </c>
      <c r="F25" s="4">
        <f t="shared" si="0"/>
        <v>5</v>
      </c>
    </row>
    <row r="26" spans="1:6" x14ac:dyDescent="0.25">
      <c r="A26" s="4" t="s">
        <v>111</v>
      </c>
      <c r="B26" s="4" t="s">
        <v>112</v>
      </c>
      <c r="C26" s="4">
        <v>55</v>
      </c>
      <c r="D26" s="4">
        <v>28</v>
      </c>
      <c r="E26" s="4">
        <v>83</v>
      </c>
      <c r="F26" s="4">
        <f t="shared" si="0"/>
        <v>9</v>
      </c>
    </row>
    <row r="27" spans="1:6" x14ac:dyDescent="0.25">
      <c r="A27" s="5" t="s">
        <v>210</v>
      </c>
      <c r="B27" s="5" t="s">
        <v>276</v>
      </c>
      <c r="C27" s="5">
        <v>40</v>
      </c>
      <c r="D27" s="5">
        <v>45</v>
      </c>
      <c r="E27" s="5">
        <v>85</v>
      </c>
      <c r="F27" s="4">
        <f t="shared" si="0"/>
        <v>9</v>
      </c>
    </row>
    <row r="28" spans="1:6" x14ac:dyDescent="0.25">
      <c r="A28" s="4" t="s">
        <v>93</v>
      </c>
      <c r="B28" s="4" t="s">
        <v>94</v>
      </c>
      <c r="C28" s="4">
        <v>55</v>
      </c>
      <c r="D28" s="4">
        <v>43</v>
      </c>
      <c r="E28" s="4">
        <v>98</v>
      </c>
      <c r="F28" s="4">
        <f t="shared" si="0"/>
        <v>10</v>
      </c>
    </row>
    <row r="29" spans="1:6" x14ac:dyDescent="0.25">
      <c r="A29" s="5" t="s">
        <v>48</v>
      </c>
      <c r="B29" s="5" t="s">
        <v>49</v>
      </c>
      <c r="C29" s="5">
        <v>29</v>
      </c>
      <c r="D29" s="5">
        <v>37</v>
      </c>
      <c r="E29" s="5">
        <v>66</v>
      </c>
      <c r="F29" s="4">
        <f t="shared" si="0"/>
        <v>7</v>
      </c>
    </row>
    <row r="30" spans="1:6" x14ac:dyDescent="0.25">
      <c r="A30" s="4" t="s">
        <v>0</v>
      </c>
      <c r="B30" s="4" t="s">
        <v>1</v>
      </c>
      <c r="C30" s="4">
        <v>51.5</v>
      </c>
      <c r="D30" s="4">
        <v>32</v>
      </c>
      <c r="E30" s="4">
        <v>83.5</v>
      </c>
      <c r="F30" s="4">
        <f t="shared" si="0"/>
        <v>9</v>
      </c>
    </row>
    <row r="31" spans="1:6" x14ac:dyDescent="0.25">
      <c r="A31" s="5" t="s">
        <v>114</v>
      </c>
      <c r="B31" s="5" t="s">
        <v>397</v>
      </c>
      <c r="C31" s="5">
        <v>46.5</v>
      </c>
      <c r="D31" s="5">
        <v>45</v>
      </c>
      <c r="E31" s="5">
        <v>91.5</v>
      </c>
      <c r="F31" s="4">
        <f t="shared" si="0"/>
        <v>10</v>
      </c>
    </row>
    <row r="32" spans="1:6" x14ac:dyDescent="0.25">
      <c r="A32" s="4" t="s">
        <v>115</v>
      </c>
      <c r="B32" s="4" t="s">
        <v>116</v>
      </c>
      <c r="C32" s="4">
        <v>52</v>
      </c>
      <c r="D32" s="4">
        <v>42</v>
      </c>
      <c r="E32" s="4">
        <v>94</v>
      </c>
      <c r="F32" s="4">
        <f t="shared" si="0"/>
        <v>10</v>
      </c>
    </row>
    <row r="33" spans="1:6" x14ac:dyDescent="0.25">
      <c r="A33" s="5" t="s">
        <v>13</v>
      </c>
      <c r="B33" s="5" t="s">
        <v>399</v>
      </c>
      <c r="C33" s="5">
        <v>52.5</v>
      </c>
      <c r="D33" s="5">
        <v>43</v>
      </c>
      <c r="E33" s="5">
        <v>95.5</v>
      </c>
      <c r="F33" s="4">
        <f t="shared" si="0"/>
        <v>10</v>
      </c>
    </row>
    <row r="34" spans="1:6" x14ac:dyDescent="0.25">
      <c r="A34" s="4" t="s">
        <v>283</v>
      </c>
      <c r="B34" s="4" t="s">
        <v>284</v>
      </c>
      <c r="C34" s="4">
        <v>32.5</v>
      </c>
      <c r="D34" s="4">
        <v>35</v>
      </c>
      <c r="E34" s="4">
        <v>67.5</v>
      </c>
      <c r="F34" s="4">
        <f t="shared" si="0"/>
        <v>7</v>
      </c>
    </row>
    <row r="35" spans="1:6" x14ac:dyDescent="0.25">
      <c r="A35" s="5" t="s">
        <v>97</v>
      </c>
      <c r="B35" s="5" t="s">
        <v>98</v>
      </c>
      <c r="C35" s="5">
        <v>38.5</v>
      </c>
      <c r="D35" s="5">
        <v>0</v>
      </c>
      <c r="E35" s="5">
        <v>38.5</v>
      </c>
      <c r="F35" s="4">
        <f t="shared" si="0"/>
        <v>5</v>
      </c>
    </row>
    <row r="36" spans="1:6" x14ac:dyDescent="0.25">
      <c r="A36" s="4" t="s">
        <v>231</v>
      </c>
      <c r="B36" s="4" t="s">
        <v>232</v>
      </c>
      <c r="C36" s="4">
        <v>53</v>
      </c>
      <c r="D36" s="4">
        <v>0</v>
      </c>
      <c r="E36" s="4">
        <v>53</v>
      </c>
      <c r="F36" s="4">
        <f t="shared" si="0"/>
        <v>6</v>
      </c>
    </row>
    <row r="37" spans="1:6" x14ac:dyDescent="0.25">
      <c r="A37" s="5" t="s">
        <v>264</v>
      </c>
      <c r="B37" s="5" t="s">
        <v>265</v>
      </c>
      <c r="C37" s="5">
        <v>38</v>
      </c>
      <c r="D37" s="5">
        <v>38</v>
      </c>
      <c r="E37" s="5">
        <v>76</v>
      </c>
      <c r="F37" s="4">
        <f t="shared" si="0"/>
        <v>8</v>
      </c>
    </row>
    <row r="38" spans="1:6" x14ac:dyDescent="0.25">
      <c r="A38" s="4" t="s">
        <v>262</v>
      </c>
      <c r="B38" s="4" t="s">
        <v>263</v>
      </c>
      <c r="C38" s="4">
        <v>32</v>
      </c>
      <c r="D38" s="4">
        <v>43</v>
      </c>
      <c r="E38" s="4">
        <v>75</v>
      </c>
      <c r="F38" s="4">
        <f t="shared" si="0"/>
        <v>8</v>
      </c>
    </row>
    <row r="39" spans="1:6" x14ac:dyDescent="0.25">
      <c r="A39" s="5" t="s">
        <v>87</v>
      </c>
      <c r="B39" s="5" t="s">
        <v>88</v>
      </c>
      <c r="C39" s="5">
        <v>35.5</v>
      </c>
      <c r="D39" s="5">
        <v>39</v>
      </c>
      <c r="E39" s="5">
        <v>74.5</v>
      </c>
      <c r="F39" s="4">
        <f t="shared" si="0"/>
        <v>8</v>
      </c>
    </row>
    <row r="40" spans="1:6" x14ac:dyDescent="0.25">
      <c r="A40" s="4" t="s">
        <v>38</v>
      </c>
      <c r="B40" s="4" t="s">
        <v>39</v>
      </c>
      <c r="C40" s="4">
        <v>35.5</v>
      </c>
      <c r="D40" s="4">
        <v>0</v>
      </c>
      <c r="E40" s="4">
        <v>35.5</v>
      </c>
      <c r="F40" s="4">
        <f t="shared" si="0"/>
        <v>5</v>
      </c>
    </row>
    <row r="41" spans="1:6" x14ac:dyDescent="0.25">
      <c r="A41" s="5" t="s">
        <v>245</v>
      </c>
      <c r="B41" s="5" t="s">
        <v>246</v>
      </c>
      <c r="C41" s="5">
        <v>31.5</v>
      </c>
      <c r="D41" s="5">
        <v>0</v>
      </c>
      <c r="E41" s="5">
        <v>31.5</v>
      </c>
      <c r="F41" s="4">
        <f t="shared" si="0"/>
        <v>5</v>
      </c>
    </row>
    <row r="42" spans="1:6" x14ac:dyDescent="0.25">
      <c r="A42" s="4" t="s">
        <v>77</v>
      </c>
      <c r="B42" s="4" t="s">
        <v>78</v>
      </c>
      <c r="C42" s="4">
        <v>32.5</v>
      </c>
      <c r="D42" s="4">
        <v>35</v>
      </c>
      <c r="E42" s="4">
        <v>67.5</v>
      </c>
      <c r="F42" s="4">
        <f t="shared" si="0"/>
        <v>7</v>
      </c>
    </row>
    <row r="43" spans="1:6" x14ac:dyDescent="0.25">
      <c r="A43" s="5" t="s">
        <v>251</v>
      </c>
      <c r="B43" s="5" t="s">
        <v>252</v>
      </c>
      <c r="C43" s="5">
        <v>43</v>
      </c>
      <c r="D43" s="5">
        <v>43</v>
      </c>
      <c r="E43" s="5">
        <v>86</v>
      </c>
      <c r="F43" s="4">
        <f t="shared" si="0"/>
        <v>9</v>
      </c>
    </row>
    <row r="44" spans="1:6" x14ac:dyDescent="0.25">
      <c r="A44" s="4" t="s">
        <v>249</v>
      </c>
      <c r="B44" s="4" t="s">
        <v>250</v>
      </c>
      <c r="C44" s="4">
        <v>30</v>
      </c>
      <c r="D44" s="4">
        <v>41</v>
      </c>
      <c r="E44" s="4">
        <v>71</v>
      </c>
      <c r="F44" s="4">
        <f t="shared" si="0"/>
        <v>8</v>
      </c>
    </row>
    <row r="45" spans="1:6" x14ac:dyDescent="0.25">
      <c r="A45" s="5" t="s">
        <v>7</v>
      </c>
      <c r="B45" s="5" t="s">
        <v>8</v>
      </c>
      <c r="C45" s="5">
        <v>34.5</v>
      </c>
      <c r="D45" s="5">
        <v>0</v>
      </c>
      <c r="E45" s="5">
        <v>34.5</v>
      </c>
      <c r="F45" s="4">
        <f t="shared" si="0"/>
        <v>5</v>
      </c>
    </row>
    <row r="46" spans="1:6" x14ac:dyDescent="0.25">
      <c r="A46" s="4" t="s">
        <v>44</v>
      </c>
      <c r="B46" s="4" t="s">
        <v>45</v>
      </c>
      <c r="C46" s="4">
        <v>28.5</v>
      </c>
      <c r="D46" s="4">
        <v>35</v>
      </c>
      <c r="E46" s="4">
        <v>63.5</v>
      </c>
      <c r="F46" s="4">
        <f t="shared" si="0"/>
        <v>7</v>
      </c>
    </row>
    <row r="47" spans="1:6" x14ac:dyDescent="0.25">
      <c r="A47" s="5" t="s">
        <v>268</v>
      </c>
      <c r="B47" s="5" t="s">
        <v>458</v>
      </c>
      <c r="C47" s="5">
        <v>28</v>
      </c>
      <c r="D47" s="5">
        <v>26</v>
      </c>
      <c r="E47" s="5">
        <v>54</v>
      </c>
      <c r="F47" s="4">
        <f t="shared" si="0"/>
        <v>6</v>
      </c>
    </row>
    <row r="48" spans="1:6" x14ac:dyDescent="0.25">
      <c r="A48" s="4" t="s">
        <v>75</v>
      </c>
      <c r="B48" s="4" t="s">
        <v>76</v>
      </c>
      <c r="C48" s="4">
        <v>33.5</v>
      </c>
      <c r="D48" s="4">
        <v>34</v>
      </c>
      <c r="E48" s="4">
        <v>67.5</v>
      </c>
      <c r="F48" s="4">
        <f t="shared" si="0"/>
        <v>7</v>
      </c>
    </row>
    <row r="49" spans="1:6" x14ac:dyDescent="0.25">
      <c r="A49" s="5" t="s">
        <v>198</v>
      </c>
      <c r="B49" s="5" t="s">
        <v>199</v>
      </c>
      <c r="C49" s="5">
        <v>38.5</v>
      </c>
      <c r="D49" s="5">
        <v>42</v>
      </c>
      <c r="E49" s="5">
        <v>80.5</v>
      </c>
      <c r="F49" s="4">
        <f t="shared" si="0"/>
        <v>8</v>
      </c>
    </row>
    <row r="50" spans="1:6" x14ac:dyDescent="0.25">
      <c r="A50" s="4" t="s">
        <v>295</v>
      </c>
      <c r="B50" s="4" t="s">
        <v>296</v>
      </c>
      <c r="C50" s="4">
        <v>34</v>
      </c>
      <c r="D50" s="4">
        <v>30</v>
      </c>
      <c r="E50" s="4">
        <v>64</v>
      </c>
      <c r="F50" s="4">
        <f t="shared" si="0"/>
        <v>7</v>
      </c>
    </row>
    <row r="51" spans="1:6" x14ac:dyDescent="0.25">
      <c r="A51" s="8" t="s">
        <v>508</v>
      </c>
      <c r="B51" s="9" t="s">
        <v>511</v>
      </c>
      <c r="C51" s="10">
        <v>36</v>
      </c>
      <c r="D51" s="10">
        <v>0</v>
      </c>
      <c r="E51" s="7">
        <v>36</v>
      </c>
      <c r="F51" s="10">
        <v>5</v>
      </c>
    </row>
    <row r="52" spans="1:6" x14ac:dyDescent="0.25">
      <c r="A52" s="5" t="s">
        <v>395</v>
      </c>
      <c r="B52" s="5" t="s">
        <v>396</v>
      </c>
      <c r="C52" s="5">
        <v>30</v>
      </c>
      <c r="D52" s="5">
        <v>37</v>
      </c>
      <c r="E52" s="5">
        <v>67</v>
      </c>
      <c r="F52" s="4">
        <f t="shared" ref="F52:F70" si="1">IF(E52&gt;=91, 10, IF(E52&gt;=81, 9, IF(E52&gt;=71, 8, IF(E52&gt;=61, 7, IF(E52&gt;=51, 6, 5)))))</f>
        <v>7</v>
      </c>
    </row>
    <row r="53" spans="1:6" x14ac:dyDescent="0.25">
      <c r="A53" s="4" t="s">
        <v>134</v>
      </c>
      <c r="B53" s="4" t="s">
        <v>135</v>
      </c>
      <c r="C53" s="4">
        <v>35</v>
      </c>
      <c r="D53" s="4">
        <v>0</v>
      </c>
      <c r="E53" s="4">
        <v>35</v>
      </c>
      <c r="F53" s="4">
        <f t="shared" si="1"/>
        <v>5</v>
      </c>
    </row>
    <row r="54" spans="1:6" x14ac:dyDescent="0.25">
      <c r="A54" s="5" t="s">
        <v>174</v>
      </c>
      <c r="B54" s="5" t="s">
        <v>175</v>
      </c>
      <c r="C54" s="5">
        <v>51</v>
      </c>
      <c r="D54" s="5">
        <v>43</v>
      </c>
      <c r="E54" s="5">
        <v>94</v>
      </c>
      <c r="F54" s="4">
        <f t="shared" si="1"/>
        <v>10</v>
      </c>
    </row>
    <row r="55" spans="1:6" x14ac:dyDescent="0.25">
      <c r="A55" s="4" t="s">
        <v>315</v>
      </c>
      <c r="B55" s="4" t="s">
        <v>316</v>
      </c>
      <c r="C55" s="4">
        <v>49</v>
      </c>
      <c r="D55" s="4">
        <v>42</v>
      </c>
      <c r="E55" s="4">
        <v>91</v>
      </c>
      <c r="F55" s="4">
        <f t="shared" si="1"/>
        <v>10</v>
      </c>
    </row>
    <row r="56" spans="1:6" x14ac:dyDescent="0.25">
      <c r="A56" s="5" t="s">
        <v>474</v>
      </c>
      <c r="B56" s="5" t="s">
        <v>307</v>
      </c>
      <c r="C56" s="5">
        <v>55</v>
      </c>
      <c r="D56" s="5">
        <v>40</v>
      </c>
      <c r="E56" s="5">
        <v>95</v>
      </c>
      <c r="F56" s="4">
        <f t="shared" si="1"/>
        <v>10</v>
      </c>
    </row>
    <row r="57" spans="1:6" x14ac:dyDescent="0.25">
      <c r="A57" s="4" t="s">
        <v>341</v>
      </c>
      <c r="B57" s="4" t="s">
        <v>342</v>
      </c>
      <c r="C57" s="4">
        <v>28</v>
      </c>
      <c r="D57" s="4">
        <v>35</v>
      </c>
      <c r="E57" s="4">
        <v>63</v>
      </c>
      <c r="F57" s="4">
        <f t="shared" si="1"/>
        <v>7</v>
      </c>
    </row>
    <row r="58" spans="1:6" x14ac:dyDescent="0.25">
      <c r="A58" s="5" t="s">
        <v>189</v>
      </c>
      <c r="B58" s="5" t="s">
        <v>190</v>
      </c>
      <c r="C58" s="5">
        <v>44.5</v>
      </c>
      <c r="D58" s="5">
        <v>36</v>
      </c>
      <c r="E58" s="5">
        <v>80.5</v>
      </c>
      <c r="F58" s="4">
        <f t="shared" si="1"/>
        <v>8</v>
      </c>
    </row>
    <row r="59" spans="1:6" x14ac:dyDescent="0.25">
      <c r="A59" s="4" t="s">
        <v>271</v>
      </c>
      <c r="B59" s="4" t="s">
        <v>272</v>
      </c>
      <c r="C59" s="4">
        <v>38</v>
      </c>
      <c r="D59" s="4">
        <v>43</v>
      </c>
      <c r="E59" s="4">
        <v>81</v>
      </c>
      <c r="F59" s="4">
        <f t="shared" si="1"/>
        <v>9</v>
      </c>
    </row>
    <row r="60" spans="1:6" x14ac:dyDescent="0.25">
      <c r="A60" s="5" t="s">
        <v>214</v>
      </c>
      <c r="B60" s="5" t="s">
        <v>215</v>
      </c>
      <c r="C60" s="5">
        <v>38</v>
      </c>
      <c r="D60" s="5">
        <v>40</v>
      </c>
      <c r="E60" s="5">
        <v>78</v>
      </c>
      <c r="F60" s="4">
        <f t="shared" si="1"/>
        <v>8</v>
      </c>
    </row>
    <row r="61" spans="1:6" x14ac:dyDescent="0.25">
      <c r="A61" s="4" t="s">
        <v>157</v>
      </c>
      <c r="B61" s="4" t="s">
        <v>158</v>
      </c>
      <c r="C61" s="4">
        <v>33</v>
      </c>
      <c r="D61" s="4">
        <v>35</v>
      </c>
      <c r="E61" s="4">
        <v>68</v>
      </c>
      <c r="F61" s="4">
        <f t="shared" si="1"/>
        <v>7</v>
      </c>
    </row>
    <row r="62" spans="1:6" x14ac:dyDescent="0.25">
      <c r="A62" s="5" t="s">
        <v>64</v>
      </c>
      <c r="B62" s="5" t="s">
        <v>65</v>
      </c>
      <c r="C62" s="5">
        <v>28</v>
      </c>
      <c r="D62" s="5">
        <v>28</v>
      </c>
      <c r="E62" s="5">
        <v>56</v>
      </c>
      <c r="F62" s="4">
        <f t="shared" si="1"/>
        <v>6</v>
      </c>
    </row>
    <row r="63" spans="1:6" x14ac:dyDescent="0.25">
      <c r="A63" s="4" t="s">
        <v>293</v>
      </c>
      <c r="B63" s="4" t="s">
        <v>294</v>
      </c>
      <c r="C63" s="4">
        <v>36</v>
      </c>
      <c r="D63" s="4">
        <v>42</v>
      </c>
      <c r="E63" s="4">
        <v>78</v>
      </c>
      <c r="F63" s="4">
        <f t="shared" si="1"/>
        <v>8</v>
      </c>
    </row>
    <row r="64" spans="1:6" x14ac:dyDescent="0.25">
      <c r="A64" s="5" t="s">
        <v>206</v>
      </c>
      <c r="B64" s="5" t="s">
        <v>207</v>
      </c>
      <c r="C64" s="5">
        <v>45</v>
      </c>
      <c r="D64" s="5">
        <v>0</v>
      </c>
      <c r="E64" s="5">
        <v>45</v>
      </c>
      <c r="F64" s="4">
        <f t="shared" si="1"/>
        <v>5</v>
      </c>
    </row>
    <row r="65" spans="1:6" x14ac:dyDescent="0.25">
      <c r="A65" s="4" t="s">
        <v>200</v>
      </c>
      <c r="B65" s="4" t="s">
        <v>201</v>
      </c>
      <c r="C65" s="4">
        <v>33.5</v>
      </c>
      <c r="D65" s="4">
        <v>30</v>
      </c>
      <c r="E65" s="4">
        <v>63.5</v>
      </c>
      <c r="F65" s="4">
        <f t="shared" si="1"/>
        <v>7</v>
      </c>
    </row>
    <row r="66" spans="1:6" x14ac:dyDescent="0.25">
      <c r="A66" s="5" t="s">
        <v>194</v>
      </c>
      <c r="B66" s="5" t="s">
        <v>195</v>
      </c>
      <c r="C66" s="5">
        <v>29.5</v>
      </c>
      <c r="D66" s="5">
        <v>42</v>
      </c>
      <c r="E66" s="5">
        <v>71.5</v>
      </c>
      <c r="F66" s="4">
        <f t="shared" si="1"/>
        <v>8</v>
      </c>
    </row>
    <row r="67" spans="1:6" x14ac:dyDescent="0.25">
      <c r="A67" s="4" t="s">
        <v>191</v>
      </c>
      <c r="B67" s="4" t="s">
        <v>192</v>
      </c>
      <c r="C67" s="4">
        <v>46.5</v>
      </c>
      <c r="D67" s="4">
        <v>38</v>
      </c>
      <c r="E67" s="4">
        <v>84.5</v>
      </c>
      <c r="F67" s="4">
        <f t="shared" si="1"/>
        <v>9</v>
      </c>
    </row>
    <row r="68" spans="1:6" x14ac:dyDescent="0.25">
      <c r="A68" s="5" t="s">
        <v>310</v>
      </c>
      <c r="B68" s="5" t="s">
        <v>311</v>
      </c>
      <c r="C68" s="5">
        <v>45.5</v>
      </c>
      <c r="D68" s="5">
        <v>40</v>
      </c>
      <c r="E68" s="5">
        <v>85.5</v>
      </c>
      <c r="F68" s="4">
        <f t="shared" si="1"/>
        <v>9</v>
      </c>
    </row>
    <row r="69" spans="1:6" x14ac:dyDescent="0.25">
      <c r="A69" s="4" t="s">
        <v>204</v>
      </c>
      <c r="B69" s="4" t="s">
        <v>205</v>
      </c>
      <c r="C69" s="4">
        <v>43</v>
      </c>
      <c r="D69" s="4">
        <v>28</v>
      </c>
      <c r="E69" s="4">
        <v>71</v>
      </c>
      <c r="F69" s="4">
        <f t="shared" si="1"/>
        <v>8</v>
      </c>
    </row>
    <row r="70" spans="1:6" x14ac:dyDescent="0.25">
      <c r="A70" s="5" t="s">
        <v>130</v>
      </c>
      <c r="B70" s="5" t="s">
        <v>131</v>
      </c>
      <c r="C70" s="5">
        <v>31.5</v>
      </c>
      <c r="D70" s="5">
        <v>33</v>
      </c>
      <c r="E70" s="5">
        <v>64.5</v>
      </c>
      <c r="F70" s="4">
        <f t="shared" si="1"/>
        <v>7</v>
      </c>
    </row>
    <row r="71" spans="1:6" x14ac:dyDescent="0.25">
      <c r="A71" s="11" t="s">
        <v>510</v>
      </c>
      <c r="B71" s="11" t="s">
        <v>513</v>
      </c>
      <c r="C71" s="7">
        <v>28</v>
      </c>
      <c r="D71" s="7">
        <v>33</v>
      </c>
      <c r="E71" s="7">
        <v>61</v>
      </c>
      <c r="F71" s="7">
        <v>7</v>
      </c>
    </row>
    <row r="72" spans="1:6" x14ac:dyDescent="0.25">
      <c r="A72" s="8" t="s">
        <v>509</v>
      </c>
      <c r="B72" s="9" t="s">
        <v>512</v>
      </c>
      <c r="C72" s="10">
        <v>29</v>
      </c>
      <c r="D72" s="10">
        <v>38</v>
      </c>
      <c r="E72" s="7">
        <v>67</v>
      </c>
      <c r="F72" s="10">
        <v>7</v>
      </c>
    </row>
    <row r="73" spans="1:6" x14ac:dyDescent="0.25">
      <c r="A73" s="4" t="s">
        <v>123</v>
      </c>
      <c r="B73" s="4" t="s">
        <v>400</v>
      </c>
      <c r="C73" s="4">
        <v>55</v>
      </c>
      <c r="D73" s="4">
        <v>42</v>
      </c>
      <c r="E73" s="4">
        <v>97</v>
      </c>
      <c r="F73" s="4">
        <f t="shared" ref="F73:F88" si="2">IF(E73&gt;=91, 10, IF(E73&gt;=81, 9, IF(E73&gt;=71, 8, IF(E73&gt;=61, 7, IF(E73&gt;=51, 6, 5)))))</f>
        <v>10</v>
      </c>
    </row>
    <row r="74" spans="1:6" x14ac:dyDescent="0.25">
      <c r="A74" s="5" t="s">
        <v>64</v>
      </c>
      <c r="B74" s="5" t="s">
        <v>165</v>
      </c>
      <c r="C74" s="5">
        <v>31.5</v>
      </c>
      <c r="D74" s="5">
        <v>36</v>
      </c>
      <c r="E74" s="5">
        <v>67.5</v>
      </c>
      <c r="F74" s="4">
        <f t="shared" si="2"/>
        <v>7</v>
      </c>
    </row>
    <row r="75" spans="1:6" x14ac:dyDescent="0.25">
      <c r="A75" s="4" t="s">
        <v>187</v>
      </c>
      <c r="B75" s="4" t="s">
        <v>188</v>
      </c>
      <c r="C75" s="4">
        <v>31</v>
      </c>
      <c r="D75" s="4">
        <v>0</v>
      </c>
      <c r="E75" s="4">
        <v>31</v>
      </c>
      <c r="F75" s="4">
        <f t="shared" si="2"/>
        <v>5</v>
      </c>
    </row>
    <row r="76" spans="1:6" x14ac:dyDescent="0.25">
      <c r="A76" s="5" t="s">
        <v>184</v>
      </c>
      <c r="B76" s="5" t="s">
        <v>459</v>
      </c>
      <c r="C76" s="5">
        <v>48.5</v>
      </c>
      <c r="D76" s="5">
        <v>43</v>
      </c>
      <c r="E76" s="5">
        <v>91.5</v>
      </c>
      <c r="F76" s="4">
        <f t="shared" si="2"/>
        <v>10</v>
      </c>
    </row>
    <row r="77" spans="1:6" x14ac:dyDescent="0.25">
      <c r="A77" s="4" t="s">
        <v>212</v>
      </c>
      <c r="B77" s="4" t="s">
        <v>213</v>
      </c>
      <c r="C77" s="4">
        <v>43</v>
      </c>
      <c r="D77" s="4">
        <v>0</v>
      </c>
      <c r="E77" s="4">
        <v>43</v>
      </c>
      <c r="F77" s="4">
        <f t="shared" si="2"/>
        <v>5</v>
      </c>
    </row>
    <row r="78" spans="1:6" x14ac:dyDescent="0.25">
      <c r="A78" s="5" t="s">
        <v>126</v>
      </c>
      <c r="B78" s="5" t="s">
        <v>127</v>
      </c>
      <c r="C78" s="5">
        <v>45.5</v>
      </c>
      <c r="D78" s="5">
        <v>28</v>
      </c>
      <c r="E78" s="5">
        <v>73.5</v>
      </c>
      <c r="F78" s="4">
        <f t="shared" si="2"/>
        <v>8</v>
      </c>
    </row>
    <row r="79" spans="1:6" x14ac:dyDescent="0.25">
      <c r="A79" s="4" t="s">
        <v>490</v>
      </c>
      <c r="B79" s="4" t="s">
        <v>491</v>
      </c>
      <c r="C79" s="6">
        <v>30</v>
      </c>
      <c r="D79" s="4">
        <v>36</v>
      </c>
      <c r="E79" s="6">
        <v>66</v>
      </c>
      <c r="F79" s="4">
        <f t="shared" si="2"/>
        <v>7</v>
      </c>
    </row>
    <row r="80" spans="1:6" x14ac:dyDescent="0.25">
      <c r="A80" s="5" t="s">
        <v>301</v>
      </c>
      <c r="B80" s="5" t="s">
        <v>302</v>
      </c>
      <c r="C80" s="5">
        <v>29.5</v>
      </c>
      <c r="D80" s="5">
        <v>0</v>
      </c>
      <c r="E80" s="5">
        <v>29.5</v>
      </c>
      <c r="F80" s="4">
        <f t="shared" si="2"/>
        <v>5</v>
      </c>
    </row>
    <row r="81" spans="1:6" x14ac:dyDescent="0.25">
      <c r="A81" s="4" t="s">
        <v>303</v>
      </c>
      <c r="B81" s="4" t="s">
        <v>304</v>
      </c>
      <c r="C81" s="4">
        <v>44.5</v>
      </c>
      <c r="D81" s="4">
        <v>0</v>
      </c>
      <c r="E81" s="4">
        <v>44.5</v>
      </c>
      <c r="F81" s="4">
        <f t="shared" si="2"/>
        <v>5</v>
      </c>
    </row>
    <row r="82" spans="1:6" x14ac:dyDescent="0.25">
      <c r="A82" s="5" t="s">
        <v>193</v>
      </c>
      <c r="B82" s="5" t="s">
        <v>499</v>
      </c>
      <c r="C82" s="5">
        <v>31</v>
      </c>
      <c r="D82" s="5">
        <v>24</v>
      </c>
      <c r="E82" s="5">
        <v>55</v>
      </c>
      <c r="F82" s="4">
        <f t="shared" si="2"/>
        <v>6</v>
      </c>
    </row>
    <row r="83" spans="1:6" x14ac:dyDescent="0.25">
      <c r="A83" s="4" t="s">
        <v>289</v>
      </c>
      <c r="B83" s="4" t="s">
        <v>290</v>
      </c>
      <c r="C83" s="4">
        <v>40.5</v>
      </c>
      <c r="D83" s="4">
        <v>41</v>
      </c>
      <c r="E83" s="4">
        <v>81.5</v>
      </c>
      <c r="F83" s="4">
        <f t="shared" si="2"/>
        <v>9</v>
      </c>
    </row>
    <row r="84" spans="1:6" x14ac:dyDescent="0.25">
      <c r="A84" s="5" t="s">
        <v>28</v>
      </c>
      <c r="B84" s="5" t="s">
        <v>29</v>
      </c>
      <c r="C84" s="5">
        <v>39</v>
      </c>
      <c r="D84" s="5">
        <v>43</v>
      </c>
      <c r="E84" s="5">
        <v>82</v>
      </c>
      <c r="F84" s="4">
        <f t="shared" si="2"/>
        <v>9</v>
      </c>
    </row>
    <row r="85" spans="1:6" x14ac:dyDescent="0.25">
      <c r="A85" s="4" t="s">
        <v>11</v>
      </c>
      <c r="B85" s="4" t="s">
        <v>12</v>
      </c>
      <c r="C85" s="4">
        <v>29.5</v>
      </c>
      <c r="D85" s="4">
        <v>38</v>
      </c>
      <c r="E85" s="4">
        <v>67.5</v>
      </c>
      <c r="F85" s="4">
        <f t="shared" si="2"/>
        <v>7</v>
      </c>
    </row>
    <row r="86" spans="1:6" x14ac:dyDescent="0.25">
      <c r="A86" s="5" t="s">
        <v>336</v>
      </c>
      <c r="B86" s="5" t="s">
        <v>337</v>
      </c>
      <c r="C86" s="5">
        <v>29.5</v>
      </c>
      <c r="D86" s="5">
        <v>28</v>
      </c>
      <c r="E86" s="5">
        <v>57.5</v>
      </c>
      <c r="F86" s="4">
        <f t="shared" si="2"/>
        <v>6</v>
      </c>
    </row>
    <row r="87" spans="1:6" x14ac:dyDescent="0.25">
      <c r="A87" s="4" t="s">
        <v>121</v>
      </c>
      <c r="B87" s="4" t="s">
        <v>122</v>
      </c>
      <c r="C87" s="4">
        <v>39</v>
      </c>
      <c r="D87" s="4">
        <v>42</v>
      </c>
      <c r="E87" s="4">
        <v>81</v>
      </c>
      <c r="F87" s="4">
        <f t="shared" si="2"/>
        <v>9</v>
      </c>
    </row>
    <row r="88" spans="1:6" x14ac:dyDescent="0.25">
      <c r="A88" s="5" t="s">
        <v>312</v>
      </c>
      <c r="B88" s="5" t="s">
        <v>313</v>
      </c>
      <c r="C88" s="5">
        <v>32</v>
      </c>
      <c r="D88" s="5">
        <v>39</v>
      </c>
      <c r="E88" s="5">
        <v>71</v>
      </c>
      <c r="F88" s="4">
        <f t="shared" si="2"/>
        <v>8</v>
      </c>
    </row>
  </sheetData>
  <sortState ref="A2:F87">
    <sortCondition ref="B2:B87"/>
  </sortState>
  <mergeCells count="1">
    <mergeCell ref="A1:F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workbookViewId="0">
      <selection activeCell="G9" sqref="G9"/>
    </sheetView>
  </sheetViews>
  <sheetFormatPr defaultRowHeight="15" x14ac:dyDescent="0.25"/>
  <cols>
    <col min="2" max="2" width="20.28515625" bestFit="1" customWidth="1"/>
    <col min="4" max="4" width="0.42578125" customWidth="1"/>
    <col min="5" max="6" width="9.140625" hidden="1" customWidth="1"/>
  </cols>
  <sheetData>
    <row r="1" spans="1:6" ht="48.75" customHeight="1" x14ac:dyDescent="0.25">
      <c r="A1" s="27" t="s">
        <v>515</v>
      </c>
      <c r="B1" s="27"/>
      <c r="C1" s="27"/>
      <c r="D1" s="27"/>
      <c r="E1" s="27"/>
      <c r="F1" s="27"/>
    </row>
    <row r="2" spans="1:6" x14ac:dyDescent="0.25">
      <c r="A2" s="4" t="s">
        <v>516</v>
      </c>
      <c r="B2" s="4" t="s">
        <v>514</v>
      </c>
      <c r="C2" s="7">
        <v>5</v>
      </c>
    </row>
    <row r="3" spans="1:6" x14ac:dyDescent="0.25">
      <c r="A3" s="7" t="s">
        <v>517</v>
      </c>
      <c r="B3" s="7" t="s">
        <v>518</v>
      </c>
      <c r="C3" s="7">
        <v>5</v>
      </c>
    </row>
  </sheetData>
  <mergeCells count="1">
    <mergeCell ref="A1:F1"/>
  </mergeCells>
  <pageMargins left="0.7" right="0.7" top="0.75" bottom="0.75" header="0.3" footer="0.3"/>
  <pageSetup paperSize="9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59"/>
  <sheetViews>
    <sheetView topLeftCell="J250" workbookViewId="0">
      <selection activeCell="P2" sqref="P2:Q250"/>
    </sheetView>
  </sheetViews>
  <sheetFormatPr defaultRowHeight="15" x14ac:dyDescent="0.25"/>
  <cols>
    <col min="1" max="1" width="9" style="3" hidden="1" customWidth="1"/>
    <col min="2" max="2" width="27.85546875" hidden="1" customWidth="1"/>
    <col min="3" max="3" width="2.140625" hidden="1" customWidth="1"/>
    <col min="4" max="4" width="4" hidden="1" customWidth="1"/>
    <col min="5" max="6" width="5" customWidth="1"/>
    <col min="7" max="8" width="3" customWidth="1"/>
    <col min="9" max="9" width="9.140625" customWidth="1"/>
    <col min="10" max="10" width="9" customWidth="1"/>
    <col min="11" max="11" width="27.85546875" bestFit="1" customWidth="1"/>
    <col min="12" max="12" width="27.85546875" customWidth="1"/>
    <col min="13" max="13" width="27.85546875" bestFit="1" customWidth="1"/>
    <col min="14" max="14" width="4" customWidth="1"/>
    <col min="15" max="16" width="5" customWidth="1"/>
    <col min="17" max="17" width="3" customWidth="1"/>
    <col min="18" max="19" width="9.140625" customWidth="1"/>
    <col min="20" max="20" width="4.5703125" style="21" customWidth="1"/>
    <col min="21" max="22" width="5.7109375" style="21" bestFit="1" customWidth="1"/>
    <col min="23" max="23" width="4.5703125" bestFit="1" customWidth="1"/>
  </cols>
  <sheetData>
    <row r="1" spans="1:24" x14ac:dyDescent="0.25">
      <c r="A1" s="3" t="s">
        <v>406</v>
      </c>
      <c r="B1" t="s">
        <v>363</v>
      </c>
      <c r="C1" t="s">
        <v>542</v>
      </c>
      <c r="D1" t="s">
        <v>537</v>
      </c>
      <c r="E1" t="s">
        <v>539</v>
      </c>
      <c r="F1" t="s">
        <v>539</v>
      </c>
      <c r="G1" t="s">
        <v>540</v>
      </c>
      <c r="H1" t="s">
        <v>541</v>
      </c>
      <c r="J1" t="s">
        <v>406</v>
      </c>
      <c r="K1" s="18" t="s">
        <v>33</v>
      </c>
      <c r="L1" t="s">
        <v>363</v>
      </c>
      <c r="N1" t="s">
        <v>542</v>
      </c>
      <c r="O1" t="s">
        <v>537</v>
      </c>
      <c r="P1" t="s">
        <v>538</v>
      </c>
      <c r="Q1" t="s">
        <v>539</v>
      </c>
      <c r="R1" t="s">
        <v>540</v>
      </c>
      <c r="S1" t="s">
        <v>541</v>
      </c>
      <c r="T1"/>
      <c r="U1" s="21" t="s">
        <v>538</v>
      </c>
      <c r="V1" s="21" t="s">
        <v>539</v>
      </c>
      <c r="W1" s="21"/>
    </row>
    <row r="2" spans="1:24" x14ac:dyDescent="0.25">
      <c r="A2" s="3" t="s">
        <v>32</v>
      </c>
      <c r="B2" t="s">
        <v>33</v>
      </c>
      <c r="C2">
        <v>5</v>
      </c>
      <c r="D2">
        <v>9</v>
      </c>
      <c r="H2">
        <f t="shared" ref="H2:H65" si="0">SUM(C2:G2)</f>
        <v>14</v>
      </c>
      <c r="J2" t="s">
        <v>32</v>
      </c>
      <c r="K2" s="19" t="s">
        <v>374</v>
      </c>
      <c r="L2" t="s">
        <v>33</v>
      </c>
      <c r="M2" s="18" t="s">
        <v>33</v>
      </c>
      <c r="N2">
        <v>5</v>
      </c>
      <c r="O2">
        <v>9</v>
      </c>
      <c r="P2">
        <v>10.5</v>
      </c>
      <c r="S2">
        <f>SUM(N2:R2)</f>
        <v>24.5</v>
      </c>
      <c r="T2"/>
      <c r="U2" s="21">
        <v>10.5</v>
      </c>
      <c r="W2" s="21"/>
      <c r="X2">
        <f>O2-Table7[[#This Row],[AKTIVNOST]]</f>
        <v>0</v>
      </c>
    </row>
    <row r="3" spans="1:24" x14ac:dyDescent="0.25">
      <c r="A3" s="3" t="s">
        <v>373</v>
      </c>
      <c r="B3" t="s">
        <v>374</v>
      </c>
      <c r="C3">
        <v>0</v>
      </c>
      <c r="D3">
        <v>5</v>
      </c>
      <c r="H3">
        <f t="shared" si="0"/>
        <v>5</v>
      </c>
      <c r="J3" t="s">
        <v>373</v>
      </c>
      <c r="K3" s="18" t="s">
        <v>522</v>
      </c>
      <c r="L3" t="s">
        <v>374</v>
      </c>
      <c r="M3" s="19" t="s">
        <v>374</v>
      </c>
      <c r="N3">
        <v>0</v>
      </c>
      <c r="O3">
        <v>5</v>
      </c>
      <c r="S3">
        <f t="shared" ref="S3:S66" si="1">SUM(N3:R3)</f>
        <v>5</v>
      </c>
      <c r="T3"/>
      <c r="W3" s="21"/>
      <c r="X3">
        <f>O3-Table7[[#This Row],[AKTIVNOST]]</f>
        <v>5</v>
      </c>
    </row>
    <row r="4" spans="1:24" x14ac:dyDescent="0.25">
      <c r="A4" t="s">
        <v>521</v>
      </c>
      <c r="B4" t="s">
        <v>522</v>
      </c>
      <c r="C4">
        <v>0</v>
      </c>
      <c r="D4">
        <v>0</v>
      </c>
      <c r="E4">
        <v>0</v>
      </c>
      <c r="F4">
        <v>0</v>
      </c>
      <c r="H4">
        <f t="shared" si="0"/>
        <v>0</v>
      </c>
      <c r="J4" t="s">
        <v>521</v>
      </c>
      <c r="K4" s="19" t="s">
        <v>292</v>
      </c>
      <c r="L4" t="s">
        <v>522</v>
      </c>
      <c r="M4" s="19"/>
      <c r="N4">
        <v>0</v>
      </c>
      <c r="O4">
        <v>0</v>
      </c>
      <c r="P4">
        <v>0</v>
      </c>
      <c r="Q4">
        <v>0</v>
      </c>
      <c r="S4">
        <f t="shared" si="1"/>
        <v>0</v>
      </c>
      <c r="T4"/>
      <c r="U4" s="21">
        <v>0</v>
      </c>
      <c r="V4" s="21">
        <v>0</v>
      </c>
      <c r="W4" s="21"/>
      <c r="X4">
        <f>O4-Table7[[#This Row],[AKTIVNOST]]</f>
        <v>-5</v>
      </c>
    </row>
    <row r="5" spans="1:24" x14ac:dyDescent="0.25">
      <c r="A5" s="3" t="s">
        <v>291</v>
      </c>
      <c r="B5" t="s">
        <v>292</v>
      </c>
      <c r="C5">
        <v>5</v>
      </c>
      <c r="D5">
        <v>7</v>
      </c>
      <c r="F5">
        <v>13</v>
      </c>
      <c r="H5">
        <f t="shared" si="0"/>
        <v>25</v>
      </c>
      <c r="J5" t="s">
        <v>291</v>
      </c>
      <c r="K5" s="18" t="s">
        <v>457</v>
      </c>
      <c r="L5" t="s">
        <v>292</v>
      </c>
      <c r="M5" s="18" t="s">
        <v>292</v>
      </c>
      <c r="N5">
        <v>5</v>
      </c>
      <c r="O5">
        <v>7</v>
      </c>
      <c r="P5">
        <v>10</v>
      </c>
      <c r="Q5">
        <v>13</v>
      </c>
      <c r="S5">
        <f t="shared" si="1"/>
        <v>35</v>
      </c>
      <c r="T5"/>
      <c r="U5" s="21">
        <v>10</v>
      </c>
      <c r="V5" s="21">
        <v>13</v>
      </c>
      <c r="W5" s="21"/>
      <c r="X5">
        <f>O5-Table7[[#This Row],[AKTIVNOST]]</f>
        <v>0</v>
      </c>
    </row>
    <row r="6" spans="1:24" x14ac:dyDescent="0.25">
      <c r="A6" s="3" t="s">
        <v>255</v>
      </c>
      <c r="B6" t="s">
        <v>457</v>
      </c>
      <c r="C6">
        <v>0</v>
      </c>
      <c r="D6">
        <v>2.5</v>
      </c>
      <c r="E6">
        <v>10</v>
      </c>
      <c r="F6">
        <v>10</v>
      </c>
      <c r="H6">
        <f t="shared" si="0"/>
        <v>22.5</v>
      </c>
      <c r="J6" t="s">
        <v>255</v>
      </c>
      <c r="K6" s="19" t="s">
        <v>31</v>
      </c>
      <c r="L6" t="s">
        <v>457</v>
      </c>
      <c r="M6" s="19" t="s">
        <v>457</v>
      </c>
      <c r="N6">
        <v>0</v>
      </c>
      <c r="O6">
        <v>2.5</v>
      </c>
      <c r="P6">
        <v>0</v>
      </c>
      <c r="Q6">
        <v>10</v>
      </c>
      <c r="S6">
        <f t="shared" si="1"/>
        <v>12.5</v>
      </c>
      <c r="T6"/>
      <c r="U6" s="21">
        <v>0</v>
      </c>
      <c r="V6" s="21">
        <v>10</v>
      </c>
      <c r="W6" s="21"/>
      <c r="X6">
        <f>O6-Table7[[#This Row],[AKTIVNOST]]</f>
        <v>0</v>
      </c>
    </row>
    <row r="7" spans="1:24" x14ac:dyDescent="0.25">
      <c r="A7" s="3" t="s">
        <v>30</v>
      </c>
      <c r="B7" t="s">
        <v>31</v>
      </c>
      <c r="C7">
        <v>5</v>
      </c>
      <c r="D7">
        <v>3</v>
      </c>
      <c r="E7">
        <v>12</v>
      </c>
      <c r="F7">
        <v>12</v>
      </c>
      <c r="H7">
        <f t="shared" si="0"/>
        <v>32</v>
      </c>
      <c r="J7" t="s">
        <v>30</v>
      </c>
      <c r="K7" s="18" t="s">
        <v>414</v>
      </c>
      <c r="L7" t="s">
        <v>31</v>
      </c>
      <c r="M7" s="18" t="s">
        <v>31</v>
      </c>
      <c r="N7">
        <v>5</v>
      </c>
      <c r="O7">
        <v>3</v>
      </c>
      <c r="P7">
        <v>11</v>
      </c>
      <c r="Q7">
        <v>12</v>
      </c>
      <c r="S7">
        <f t="shared" si="1"/>
        <v>31</v>
      </c>
      <c r="T7"/>
      <c r="U7" s="21">
        <v>11</v>
      </c>
      <c r="V7" s="21">
        <v>12</v>
      </c>
      <c r="W7" s="21"/>
      <c r="X7">
        <f>O7-Table7[[#This Row],[AKTIVNOST]]</f>
        <v>0</v>
      </c>
    </row>
    <row r="8" spans="1:24" x14ac:dyDescent="0.25">
      <c r="A8" s="3" t="s">
        <v>413</v>
      </c>
      <c r="B8" t="s">
        <v>414</v>
      </c>
      <c r="C8" s="1">
        <v>0</v>
      </c>
      <c r="D8">
        <v>1</v>
      </c>
      <c r="H8">
        <f t="shared" si="0"/>
        <v>1</v>
      </c>
      <c r="J8" t="s">
        <v>413</v>
      </c>
      <c r="K8" s="19" t="s">
        <v>17</v>
      </c>
      <c r="L8" t="s">
        <v>414</v>
      </c>
      <c r="M8" s="19" t="s">
        <v>414</v>
      </c>
      <c r="N8">
        <v>0</v>
      </c>
      <c r="O8">
        <v>1</v>
      </c>
      <c r="S8">
        <f t="shared" si="1"/>
        <v>1</v>
      </c>
      <c r="T8"/>
      <c r="W8" s="21"/>
      <c r="X8">
        <f>O8-Table7[[#This Row],[AKTIVNOST]]</f>
        <v>0</v>
      </c>
    </row>
    <row r="9" spans="1:24" x14ac:dyDescent="0.25">
      <c r="A9" s="3" t="s">
        <v>16</v>
      </c>
      <c r="B9" t="s">
        <v>17</v>
      </c>
      <c r="C9">
        <v>0</v>
      </c>
      <c r="D9">
        <v>0</v>
      </c>
      <c r="E9">
        <v>14</v>
      </c>
      <c r="F9">
        <v>14</v>
      </c>
      <c r="G9">
        <v>10</v>
      </c>
      <c r="H9">
        <f t="shared" si="0"/>
        <v>38</v>
      </c>
      <c r="J9" t="s">
        <v>16</v>
      </c>
      <c r="K9" s="18" t="s">
        <v>394</v>
      </c>
      <c r="L9" t="s">
        <v>17</v>
      </c>
      <c r="M9" s="18" t="s">
        <v>17</v>
      </c>
      <c r="N9">
        <v>0</v>
      </c>
      <c r="O9">
        <v>0</v>
      </c>
      <c r="P9">
        <v>9</v>
      </c>
      <c r="Q9">
        <v>14</v>
      </c>
      <c r="R9">
        <v>10</v>
      </c>
      <c r="S9">
        <f t="shared" si="1"/>
        <v>33</v>
      </c>
      <c r="T9"/>
      <c r="U9" s="21">
        <v>9</v>
      </c>
      <c r="V9" s="21">
        <v>14</v>
      </c>
      <c r="W9" s="21">
        <v>10</v>
      </c>
      <c r="X9">
        <f>O9-Table7[[#This Row],[AKTIVNOST]]</f>
        <v>0</v>
      </c>
    </row>
    <row r="10" spans="1:24" x14ac:dyDescent="0.25">
      <c r="A10" s="3" t="s">
        <v>393</v>
      </c>
      <c r="B10" t="s">
        <v>394</v>
      </c>
      <c r="C10">
        <v>0</v>
      </c>
      <c r="D10">
        <v>1</v>
      </c>
      <c r="H10">
        <f t="shared" si="0"/>
        <v>1</v>
      </c>
      <c r="J10" t="s">
        <v>393</v>
      </c>
      <c r="K10" s="19" t="s">
        <v>423</v>
      </c>
      <c r="L10" t="s">
        <v>394</v>
      </c>
      <c r="M10" s="19" t="s">
        <v>394</v>
      </c>
      <c r="N10">
        <v>0</v>
      </c>
      <c r="O10">
        <v>1</v>
      </c>
      <c r="S10">
        <f t="shared" si="1"/>
        <v>1</v>
      </c>
      <c r="T10"/>
      <c r="W10" s="21"/>
      <c r="X10">
        <f>O10-Table7[[#This Row],[AKTIVNOST]]</f>
        <v>0</v>
      </c>
    </row>
    <row r="11" spans="1:24" x14ac:dyDescent="0.25">
      <c r="A11" s="3" t="s">
        <v>422</v>
      </c>
      <c r="B11" t="s">
        <v>423</v>
      </c>
      <c r="C11" s="1">
        <v>0</v>
      </c>
      <c r="D11">
        <v>1</v>
      </c>
      <c r="E11">
        <v>0</v>
      </c>
      <c r="F11">
        <v>0</v>
      </c>
      <c r="H11">
        <f t="shared" si="0"/>
        <v>1</v>
      </c>
      <c r="J11" t="s">
        <v>422</v>
      </c>
      <c r="K11" s="18" t="s">
        <v>92</v>
      </c>
      <c r="L11" t="s">
        <v>423</v>
      </c>
      <c r="M11" s="18" t="s">
        <v>423</v>
      </c>
      <c r="N11">
        <v>0</v>
      </c>
      <c r="O11">
        <v>1</v>
      </c>
      <c r="P11">
        <v>0</v>
      </c>
      <c r="Q11">
        <v>0</v>
      </c>
      <c r="S11">
        <f t="shared" si="1"/>
        <v>1</v>
      </c>
      <c r="T11"/>
      <c r="U11" s="21">
        <v>0</v>
      </c>
      <c r="V11" s="21">
        <v>0</v>
      </c>
      <c r="W11" s="21"/>
      <c r="X11">
        <f>O11-Table7[[#This Row],[AKTIVNOST]]</f>
        <v>0</v>
      </c>
    </row>
    <row r="12" spans="1:24" x14ac:dyDescent="0.25">
      <c r="A12" s="3" t="s">
        <v>91</v>
      </c>
      <c r="B12" t="s">
        <v>92</v>
      </c>
      <c r="C12">
        <v>0</v>
      </c>
      <c r="D12">
        <v>5</v>
      </c>
      <c r="H12">
        <f t="shared" si="0"/>
        <v>5</v>
      </c>
      <c r="J12" t="s">
        <v>91</v>
      </c>
      <c r="K12" s="19" t="s">
        <v>110</v>
      </c>
      <c r="L12" t="s">
        <v>92</v>
      </c>
      <c r="M12" s="19" t="s">
        <v>92</v>
      </c>
      <c r="N12">
        <v>0</v>
      </c>
      <c r="O12">
        <v>5</v>
      </c>
      <c r="P12">
        <v>0</v>
      </c>
      <c r="S12">
        <f t="shared" si="1"/>
        <v>5</v>
      </c>
      <c r="T12"/>
      <c r="U12" s="21">
        <v>0</v>
      </c>
      <c r="W12" s="21"/>
      <c r="X12">
        <f>O12-Table7[[#This Row],[AKTIVNOST]]</f>
        <v>5</v>
      </c>
    </row>
    <row r="13" spans="1:24" x14ac:dyDescent="0.25">
      <c r="A13" s="3" t="s">
        <v>109</v>
      </c>
      <c r="B13" t="s">
        <v>110</v>
      </c>
      <c r="C13">
        <v>0</v>
      </c>
      <c r="D13">
        <v>0</v>
      </c>
      <c r="H13">
        <f t="shared" si="0"/>
        <v>0</v>
      </c>
      <c r="J13" t="s">
        <v>109</v>
      </c>
      <c r="K13" s="18" t="s">
        <v>244</v>
      </c>
      <c r="L13" t="s">
        <v>110</v>
      </c>
      <c r="M13" s="18" t="s">
        <v>110</v>
      </c>
      <c r="N13">
        <v>0</v>
      </c>
      <c r="O13">
        <v>0</v>
      </c>
      <c r="P13">
        <v>8</v>
      </c>
      <c r="S13">
        <f t="shared" si="1"/>
        <v>8</v>
      </c>
      <c r="T13"/>
      <c r="U13" s="21">
        <v>8</v>
      </c>
      <c r="W13" s="21"/>
      <c r="X13">
        <f>O13-Table7[[#This Row],[AKTIVNOST]]</f>
        <v>-5</v>
      </c>
    </row>
    <row r="14" spans="1:24" x14ac:dyDescent="0.25">
      <c r="A14" s="3" t="s">
        <v>243</v>
      </c>
      <c r="B14" t="s">
        <v>244</v>
      </c>
      <c r="C14">
        <v>5</v>
      </c>
      <c r="D14">
        <v>7</v>
      </c>
      <c r="E14">
        <v>13.5</v>
      </c>
      <c r="F14">
        <v>13.5</v>
      </c>
      <c r="H14">
        <f t="shared" si="0"/>
        <v>39</v>
      </c>
      <c r="J14" t="s">
        <v>243</v>
      </c>
      <c r="K14" s="19" t="s">
        <v>104</v>
      </c>
      <c r="L14" t="s">
        <v>244</v>
      </c>
      <c r="M14" s="19" t="s">
        <v>244</v>
      </c>
      <c r="N14">
        <v>5</v>
      </c>
      <c r="O14">
        <v>7</v>
      </c>
      <c r="P14">
        <v>12</v>
      </c>
      <c r="Q14">
        <v>13.5</v>
      </c>
      <c r="S14">
        <f t="shared" si="1"/>
        <v>37.5</v>
      </c>
      <c r="T14"/>
      <c r="U14" s="21">
        <v>12</v>
      </c>
      <c r="V14" s="21">
        <v>13.5</v>
      </c>
      <c r="W14" s="21"/>
      <c r="X14">
        <f>O14-Table7[[#This Row],[AKTIVNOST]]</f>
        <v>0</v>
      </c>
    </row>
    <row r="15" spans="1:24" x14ac:dyDescent="0.25">
      <c r="A15" s="3" t="s">
        <v>103</v>
      </c>
      <c r="B15" t="s">
        <v>104</v>
      </c>
      <c r="C15">
        <v>5</v>
      </c>
      <c r="D15">
        <v>5</v>
      </c>
      <c r="E15">
        <v>9.5</v>
      </c>
      <c r="F15">
        <v>9.5</v>
      </c>
      <c r="H15">
        <f t="shared" si="0"/>
        <v>29</v>
      </c>
      <c r="J15" t="s">
        <v>103</v>
      </c>
      <c r="K15" s="18" t="s">
        <v>466</v>
      </c>
      <c r="L15" t="s">
        <v>104</v>
      </c>
      <c r="M15" s="18" t="s">
        <v>104</v>
      </c>
      <c r="N15">
        <v>5</v>
      </c>
      <c r="O15">
        <v>5</v>
      </c>
      <c r="P15">
        <v>9.5</v>
      </c>
      <c r="Q15">
        <v>9.5</v>
      </c>
      <c r="S15">
        <f t="shared" si="1"/>
        <v>29</v>
      </c>
      <c r="T15"/>
      <c r="U15" s="21">
        <v>9.5</v>
      </c>
      <c r="V15" s="21">
        <v>9.5</v>
      </c>
      <c r="W15" s="21"/>
      <c r="X15">
        <f>O15-Table7[[#This Row],[AKTIVNOST]]</f>
        <v>0</v>
      </c>
    </row>
    <row r="16" spans="1:24" x14ac:dyDescent="0.25">
      <c r="A16" s="3" t="s">
        <v>113</v>
      </c>
      <c r="B16" t="s">
        <v>466</v>
      </c>
      <c r="C16">
        <v>5</v>
      </c>
      <c r="D16">
        <v>3</v>
      </c>
      <c r="E16">
        <v>12</v>
      </c>
      <c r="F16">
        <v>12</v>
      </c>
      <c r="H16">
        <f t="shared" si="0"/>
        <v>32</v>
      </c>
      <c r="J16" t="s">
        <v>113</v>
      </c>
      <c r="K16" s="19" t="s">
        <v>220</v>
      </c>
      <c r="L16" t="s">
        <v>466</v>
      </c>
      <c r="M16" s="19" t="s">
        <v>466</v>
      </c>
      <c r="N16">
        <v>5</v>
      </c>
      <c r="O16">
        <v>3</v>
      </c>
      <c r="P16">
        <v>11.5</v>
      </c>
      <c r="Q16">
        <v>12</v>
      </c>
      <c r="S16">
        <f t="shared" si="1"/>
        <v>31.5</v>
      </c>
      <c r="T16"/>
      <c r="U16" s="21">
        <v>11.5</v>
      </c>
      <c r="V16" s="21">
        <v>12</v>
      </c>
      <c r="W16" s="21"/>
      <c r="X16">
        <f>O16-Table7[[#This Row],[AKTIVNOST]]</f>
        <v>0</v>
      </c>
    </row>
    <row r="17" spans="1:24" x14ac:dyDescent="0.25">
      <c r="A17" s="3" t="s">
        <v>219</v>
      </c>
      <c r="B17" t="s">
        <v>220</v>
      </c>
      <c r="C17">
        <v>5</v>
      </c>
      <c r="D17">
        <v>6</v>
      </c>
      <c r="E17">
        <v>8.5</v>
      </c>
      <c r="F17">
        <v>8.5</v>
      </c>
      <c r="H17">
        <f t="shared" si="0"/>
        <v>28</v>
      </c>
      <c r="J17" t="s">
        <v>219</v>
      </c>
      <c r="K17" s="18" t="s">
        <v>3</v>
      </c>
      <c r="L17" t="s">
        <v>220</v>
      </c>
      <c r="M17" s="18" t="s">
        <v>220</v>
      </c>
      <c r="N17">
        <v>5</v>
      </c>
      <c r="O17">
        <v>6</v>
      </c>
      <c r="P17">
        <v>10.5</v>
      </c>
      <c r="Q17">
        <v>8.5</v>
      </c>
      <c r="S17">
        <f t="shared" si="1"/>
        <v>30</v>
      </c>
      <c r="T17"/>
      <c r="U17" s="21">
        <v>10.5</v>
      </c>
      <c r="V17" s="21">
        <v>8.5</v>
      </c>
      <c r="W17" s="21"/>
      <c r="X17">
        <f>O17-Table7[[#This Row],[AKTIVNOST]]</f>
        <v>0</v>
      </c>
    </row>
    <row r="18" spans="1:24" x14ac:dyDescent="0.25">
      <c r="A18" s="3" t="s">
        <v>2</v>
      </c>
      <c r="B18" t="s">
        <v>3</v>
      </c>
      <c r="C18">
        <v>0</v>
      </c>
      <c r="D18">
        <v>0</v>
      </c>
      <c r="H18">
        <f t="shared" si="0"/>
        <v>0</v>
      </c>
      <c r="J18" t="s">
        <v>2</v>
      </c>
      <c r="K18" s="19" t="s">
        <v>326</v>
      </c>
      <c r="L18" t="s">
        <v>3</v>
      </c>
      <c r="M18" s="19" t="s">
        <v>3</v>
      </c>
      <c r="N18">
        <v>0</v>
      </c>
      <c r="O18">
        <v>0</v>
      </c>
      <c r="P18">
        <v>0</v>
      </c>
      <c r="S18">
        <f t="shared" si="1"/>
        <v>0</v>
      </c>
      <c r="T18"/>
      <c r="U18" s="21">
        <v>0</v>
      </c>
      <c r="W18" s="21"/>
      <c r="X18">
        <f>O18-Table7[[#This Row],[AKTIVNOST]]</f>
        <v>0</v>
      </c>
    </row>
    <row r="19" spans="1:24" x14ac:dyDescent="0.25">
      <c r="A19" s="3" t="s">
        <v>325</v>
      </c>
      <c r="B19" t="s">
        <v>326</v>
      </c>
      <c r="C19">
        <v>0</v>
      </c>
      <c r="D19">
        <v>0.5</v>
      </c>
      <c r="H19">
        <f t="shared" si="0"/>
        <v>0.5</v>
      </c>
      <c r="J19" t="s">
        <v>325</v>
      </c>
      <c r="K19" s="18" t="s">
        <v>376</v>
      </c>
      <c r="L19" t="s">
        <v>326</v>
      </c>
      <c r="M19" s="18" t="s">
        <v>326</v>
      </c>
      <c r="N19">
        <v>0</v>
      </c>
      <c r="O19">
        <v>0.5</v>
      </c>
      <c r="P19">
        <v>14</v>
      </c>
      <c r="S19">
        <f t="shared" si="1"/>
        <v>14.5</v>
      </c>
      <c r="T19"/>
      <c r="U19" s="21">
        <v>14</v>
      </c>
      <c r="W19" s="21"/>
      <c r="X19">
        <f>O19-Table7[[#This Row],[AKTIVNOST]]</f>
        <v>0</v>
      </c>
    </row>
    <row r="20" spans="1:24" x14ac:dyDescent="0.25">
      <c r="A20" s="3" t="s">
        <v>375</v>
      </c>
      <c r="B20" t="s">
        <v>376</v>
      </c>
      <c r="C20">
        <v>0</v>
      </c>
      <c r="D20">
        <v>0</v>
      </c>
      <c r="H20">
        <f t="shared" si="0"/>
        <v>0</v>
      </c>
      <c r="J20" t="s">
        <v>375</v>
      </c>
      <c r="K20" s="19" t="s">
        <v>378</v>
      </c>
      <c r="L20" t="s">
        <v>376</v>
      </c>
      <c r="M20" s="19" t="s">
        <v>376</v>
      </c>
      <c r="N20">
        <v>0</v>
      </c>
      <c r="O20">
        <v>0</v>
      </c>
      <c r="P20">
        <v>0</v>
      </c>
      <c r="S20">
        <f t="shared" si="1"/>
        <v>0</v>
      </c>
      <c r="T20"/>
      <c r="U20" s="21">
        <v>0</v>
      </c>
      <c r="W20" s="21"/>
      <c r="X20">
        <f>O20-Table7[[#This Row],[AKTIVNOST]]</f>
        <v>0</v>
      </c>
    </row>
    <row r="21" spans="1:24" x14ac:dyDescent="0.25">
      <c r="A21" s="3" t="s">
        <v>377</v>
      </c>
      <c r="B21" t="s">
        <v>378</v>
      </c>
      <c r="C21">
        <v>5</v>
      </c>
      <c r="D21">
        <v>6</v>
      </c>
      <c r="H21">
        <f t="shared" si="0"/>
        <v>11</v>
      </c>
      <c r="J21" t="s">
        <v>377</v>
      </c>
      <c r="K21" s="18" t="s">
        <v>4</v>
      </c>
      <c r="L21" t="s">
        <v>378</v>
      </c>
      <c r="M21" s="18" t="s">
        <v>378</v>
      </c>
      <c r="N21">
        <v>5</v>
      </c>
      <c r="O21">
        <v>6</v>
      </c>
      <c r="P21">
        <v>9.5</v>
      </c>
      <c r="S21">
        <f t="shared" si="1"/>
        <v>20.5</v>
      </c>
      <c r="T21"/>
      <c r="U21" s="21">
        <v>9.5</v>
      </c>
      <c r="W21" s="21"/>
      <c r="X21">
        <f>O21-Table7[[#This Row],[AKTIVNOST]]</f>
        <v>0</v>
      </c>
    </row>
    <row r="22" spans="1:24" x14ac:dyDescent="0.25">
      <c r="A22" s="3" t="s">
        <v>404</v>
      </c>
      <c r="B22" t="s">
        <v>4</v>
      </c>
      <c r="C22">
        <v>0</v>
      </c>
      <c r="D22">
        <v>1</v>
      </c>
      <c r="E22">
        <v>12</v>
      </c>
      <c r="F22">
        <v>12</v>
      </c>
      <c r="H22">
        <f t="shared" si="0"/>
        <v>25</v>
      </c>
      <c r="J22" t="s">
        <v>404</v>
      </c>
      <c r="K22" s="19" t="s">
        <v>22</v>
      </c>
      <c r="L22" t="s">
        <v>4</v>
      </c>
      <c r="M22" s="19" t="s">
        <v>4</v>
      </c>
      <c r="N22">
        <v>0</v>
      </c>
      <c r="O22">
        <v>1</v>
      </c>
      <c r="P22">
        <v>15</v>
      </c>
      <c r="Q22">
        <v>12</v>
      </c>
      <c r="S22">
        <f t="shared" si="1"/>
        <v>28</v>
      </c>
      <c r="T22"/>
      <c r="U22" s="21">
        <v>15</v>
      </c>
      <c r="V22" s="21">
        <v>12</v>
      </c>
      <c r="W22" s="21"/>
      <c r="X22">
        <f>O22-Table7[[#This Row],[AKTIVNOST]]</f>
        <v>0</v>
      </c>
    </row>
    <row r="23" spans="1:24" x14ac:dyDescent="0.25">
      <c r="A23" s="3" t="s">
        <v>21</v>
      </c>
      <c r="B23" t="s">
        <v>22</v>
      </c>
      <c r="C23">
        <v>5</v>
      </c>
      <c r="D23">
        <v>5</v>
      </c>
      <c r="E23">
        <v>11</v>
      </c>
      <c r="F23">
        <v>11</v>
      </c>
      <c r="G23">
        <v>10</v>
      </c>
      <c r="H23">
        <f t="shared" si="0"/>
        <v>42</v>
      </c>
      <c r="J23" t="s">
        <v>21</v>
      </c>
      <c r="K23" s="18" t="s">
        <v>504</v>
      </c>
      <c r="L23" t="s">
        <v>22</v>
      </c>
      <c r="M23" s="18" t="s">
        <v>22</v>
      </c>
      <c r="N23">
        <v>5</v>
      </c>
      <c r="O23">
        <v>5</v>
      </c>
      <c r="P23">
        <v>10</v>
      </c>
      <c r="Q23">
        <v>11</v>
      </c>
      <c r="R23">
        <v>10</v>
      </c>
      <c r="S23">
        <f t="shared" si="1"/>
        <v>41</v>
      </c>
      <c r="T23"/>
      <c r="U23" s="21">
        <v>10</v>
      </c>
      <c r="V23" s="21">
        <v>11</v>
      </c>
      <c r="W23" s="21">
        <v>10</v>
      </c>
      <c r="X23">
        <f>O23-Table7[[#This Row],[AKTIVNOST]]</f>
        <v>0</v>
      </c>
    </row>
    <row r="24" spans="1:24" x14ac:dyDescent="0.25">
      <c r="A24" s="3" t="s">
        <v>503</v>
      </c>
      <c r="B24" t="s">
        <v>504</v>
      </c>
      <c r="C24" s="1">
        <v>0</v>
      </c>
      <c r="D24">
        <v>0</v>
      </c>
      <c r="E24">
        <v>0</v>
      </c>
      <c r="F24">
        <v>8</v>
      </c>
      <c r="H24">
        <f t="shared" si="0"/>
        <v>8</v>
      </c>
      <c r="J24" t="s">
        <v>503</v>
      </c>
      <c r="K24" s="19" t="s">
        <v>15</v>
      </c>
      <c r="L24" t="s">
        <v>504</v>
      </c>
      <c r="M24" s="19" t="s">
        <v>504</v>
      </c>
      <c r="N24">
        <v>0</v>
      </c>
      <c r="O24">
        <v>0</v>
      </c>
      <c r="Q24">
        <v>8</v>
      </c>
      <c r="S24">
        <f t="shared" si="1"/>
        <v>8</v>
      </c>
      <c r="T24"/>
      <c r="V24" s="21">
        <v>8</v>
      </c>
      <c r="W24" s="21"/>
      <c r="X24">
        <f>O24-Table7[[#This Row],[AKTIVNOST]]</f>
        <v>-5</v>
      </c>
    </row>
    <row r="25" spans="1:24" x14ac:dyDescent="0.25">
      <c r="A25" s="3" t="s">
        <v>14</v>
      </c>
      <c r="B25" t="s">
        <v>15</v>
      </c>
      <c r="C25">
        <v>5</v>
      </c>
      <c r="D25">
        <v>10</v>
      </c>
      <c r="E25">
        <v>15</v>
      </c>
      <c r="F25">
        <v>15</v>
      </c>
      <c r="G25">
        <v>10</v>
      </c>
      <c r="H25">
        <f t="shared" si="0"/>
        <v>55</v>
      </c>
      <c r="J25" t="s">
        <v>14</v>
      </c>
      <c r="K25" s="18" t="s">
        <v>234</v>
      </c>
      <c r="L25" t="s">
        <v>15</v>
      </c>
      <c r="M25" s="18" t="s">
        <v>15</v>
      </c>
      <c r="N25">
        <v>5</v>
      </c>
      <c r="O25">
        <v>10</v>
      </c>
      <c r="P25">
        <v>14.5</v>
      </c>
      <c r="Q25">
        <v>15</v>
      </c>
      <c r="R25">
        <v>10</v>
      </c>
      <c r="S25">
        <f t="shared" si="1"/>
        <v>54.5</v>
      </c>
      <c r="T25"/>
      <c r="U25" s="21">
        <v>14.5</v>
      </c>
      <c r="V25" s="21">
        <v>15</v>
      </c>
      <c r="W25" s="21">
        <v>10</v>
      </c>
      <c r="X25">
        <f>O25-Table7[[#This Row],[AKTIVNOST]]</f>
        <v>0</v>
      </c>
    </row>
    <row r="26" spans="1:24" x14ac:dyDescent="0.25">
      <c r="A26" s="3" t="s">
        <v>233</v>
      </c>
      <c r="B26" t="s">
        <v>234</v>
      </c>
      <c r="C26">
        <v>0</v>
      </c>
      <c r="D26">
        <v>6</v>
      </c>
      <c r="E26">
        <v>0</v>
      </c>
      <c r="F26">
        <v>0</v>
      </c>
      <c r="H26">
        <f t="shared" si="0"/>
        <v>6</v>
      </c>
      <c r="J26" t="s">
        <v>233</v>
      </c>
      <c r="K26" s="19" t="s">
        <v>61</v>
      </c>
      <c r="L26" t="s">
        <v>234</v>
      </c>
      <c r="M26" s="19" t="s">
        <v>234</v>
      </c>
      <c r="N26">
        <v>0</v>
      </c>
      <c r="O26">
        <v>6</v>
      </c>
      <c r="P26">
        <v>11.5</v>
      </c>
      <c r="Q26">
        <v>0</v>
      </c>
      <c r="S26">
        <f t="shared" si="1"/>
        <v>17.5</v>
      </c>
      <c r="T26"/>
      <c r="U26" s="21">
        <v>11.5</v>
      </c>
      <c r="V26" s="21">
        <v>0</v>
      </c>
      <c r="W26" s="21"/>
      <c r="X26">
        <f>O26-Table7[[#This Row],[AKTIVNOST]]</f>
        <v>0</v>
      </c>
    </row>
    <row r="27" spans="1:24" x14ac:dyDescent="0.25">
      <c r="A27" s="3" t="s">
        <v>60</v>
      </c>
      <c r="B27" t="s">
        <v>61</v>
      </c>
      <c r="C27">
        <v>5</v>
      </c>
      <c r="D27">
        <v>7</v>
      </c>
      <c r="E27">
        <v>9.5</v>
      </c>
      <c r="F27">
        <v>9.5</v>
      </c>
      <c r="H27">
        <f t="shared" si="0"/>
        <v>31</v>
      </c>
      <c r="J27" t="s">
        <v>60</v>
      </c>
      <c r="K27" s="18" t="s">
        <v>37</v>
      </c>
      <c r="L27" t="s">
        <v>61</v>
      </c>
      <c r="M27" s="18" t="s">
        <v>61</v>
      </c>
      <c r="N27">
        <v>5</v>
      </c>
      <c r="O27">
        <v>7</v>
      </c>
      <c r="P27">
        <v>12.5</v>
      </c>
      <c r="Q27">
        <v>9.5</v>
      </c>
      <c r="S27">
        <f t="shared" si="1"/>
        <v>34</v>
      </c>
      <c r="T27"/>
      <c r="U27" s="21">
        <v>12.5</v>
      </c>
      <c r="V27" s="21">
        <v>9.5</v>
      </c>
      <c r="W27" s="21"/>
      <c r="X27">
        <f>O27-Table7[[#This Row],[AKTIVNOST]]</f>
        <v>0</v>
      </c>
    </row>
    <row r="28" spans="1:24" x14ac:dyDescent="0.25">
      <c r="A28" s="3" t="s">
        <v>36</v>
      </c>
      <c r="B28" t="s">
        <v>37</v>
      </c>
      <c r="C28">
        <v>5</v>
      </c>
      <c r="D28">
        <v>8</v>
      </c>
      <c r="E28">
        <v>0</v>
      </c>
      <c r="F28">
        <v>13</v>
      </c>
      <c r="H28">
        <f t="shared" si="0"/>
        <v>26</v>
      </c>
      <c r="J28" t="s">
        <v>36</v>
      </c>
      <c r="K28" s="19" t="s">
        <v>360</v>
      </c>
      <c r="L28" t="s">
        <v>37</v>
      </c>
      <c r="M28" s="19" t="s">
        <v>37</v>
      </c>
      <c r="N28">
        <v>5</v>
      </c>
      <c r="O28">
        <v>8</v>
      </c>
      <c r="P28">
        <v>0</v>
      </c>
      <c r="Q28">
        <v>13</v>
      </c>
      <c r="S28">
        <f t="shared" si="1"/>
        <v>26</v>
      </c>
      <c r="T28"/>
      <c r="U28" s="21">
        <v>0</v>
      </c>
      <c r="V28" s="21">
        <v>13</v>
      </c>
      <c r="W28" s="21"/>
      <c r="X28">
        <f>O28-Table7[[#This Row],[AKTIVNOST]]</f>
        <v>0</v>
      </c>
    </row>
    <row r="29" spans="1:24" x14ac:dyDescent="0.25">
      <c r="A29" s="3" t="s">
        <v>359</v>
      </c>
      <c r="B29" t="s">
        <v>360</v>
      </c>
      <c r="C29">
        <v>0</v>
      </c>
      <c r="D29">
        <v>0</v>
      </c>
      <c r="H29">
        <f t="shared" si="0"/>
        <v>0</v>
      </c>
      <c r="J29" t="s">
        <v>359</v>
      </c>
      <c r="K29" s="18" t="s">
        <v>224</v>
      </c>
      <c r="L29" t="s">
        <v>360</v>
      </c>
      <c r="M29" s="18" t="s">
        <v>360</v>
      </c>
      <c r="N29">
        <v>0</v>
      </c>
      <c r="O29">
        <v>0</v>
      </c>
      <c r="P29">
        <v>0</v>
      </c>
      <c r="S29">
        <f t="shared" si="1"/>
        <v>0</v>
      </c>
      <c r="T29"/>
      <c r="U29" s="21">
        <v>0</v>
      </c>
      <c r="W29" s="21"/>
      <c r="X29">
        <f>O29-Table7[[#This Row],[AKTIVNOST]]</f>
        <v>0</v>
      </c>
    </row>
    <row r="30" spans="1:24" x14ac:dyDescent="0.25">
      <c r="A30" s="3" t="s">
        <v>223</v>
      </c>
      <c r="B30" t="s">
        <v>224</v>
      </c>
      <c r="C30">
        <v>0</v>
      </c>
      <c r="D30">
        <v>1</v>
      </c>
      <c r="E30">
        <v>0</v>
      </c>
      <c r="F30">
        <v>0</v>
      </c>
      <c r="H30">
        <f t="shared" si="0"/>
        <v>1</v>
      </c>
      <c r="J30" t="s">
        <v>223</v>
      </c>
      <c r="K30" s="19" t="s">
        <v>228</v>
      </c>
      <c r="L30" t="s">
        <v>224</v>
      </c>
      <c r="M30" s="19" t="s">
        <v>224</v>
      </c>
      <c r="N30">
        <v>0</v>
      </c>
      <c r="O30">
        <v>1</v>
      </c>
      <c r="P30">
        <v>0</v>
      </c>
      <c r="Q30">
        <v>0</v>
      </c>
      <c r="S30">
        <f t="shared" si="1"/>
        <v>1</v>
      </c>
      <c r="T30"/>
      <c r="U30" s="21">
        <v>0</v>
      </c>
      <c r="V30" s="21">
        <v>0</v>
      </c>
      <c r="W30" s="21"/>
      <c r="X30">
        <f>O30-Table7[[#This Row],[AKTIVNOST]]</f>
        <v>0</v>
      </c>
    </row>
    <row r="31" spans="1:24" x14ac:dyDescent="0.25">
      <c r="A31" s="3" t="s">
        <v>227</v>
      </c>
      <c r="B31" t="s">
        <v>228</v>
      </c>
      <c r="C31">
        <v>5</v>
      </c>
      <c r="D31">
        <v>5</v>
      </c>
      <c r="E31">
        <v>13</v>
      </c>
      <c r="F31">
        <v>13</v>
      </c>
      <c r="H31">
        <f t="shared" si="0"/>
        <v>36</v>
      </c>
      <c r="J31" t="s">
        <v>227</v>
      </c>
      <c r="K31" s="18" t="s">
        <v>498</v>
      </c>
      <c r="L31" t="s">
        <v>228</v>
      </c>
      <c r="M31" s="18" t="s">
        <v>228</v>
      </c>
      <c r="N31">
        <v>5</v>
      </c>
      <c r="O31">
        <v>5</v>
      </c>
      <c r="P31">
        <v>15</v>
      </c>
      <c r="Q31">
        <v>13</v>
      </c>
      <c r="S31">
        <f t="shared" si="1"/>
        <v>38</v>
      </c>
      <c r="T31"/>
      <c r="U31" s="21">
        <v>15</v>
      </c>
      <c r="V31" s="21">
        <v>13</v>
      </c>
      <c r="W31" s="21"/>
      <c r="X31">
        <f>O31-Table7[[#This Row],[AKTIVNOST]]</f>
        <v>0</v>
      </c>
    </row>
    <row r="32" spans="1:24" x14ac:dyDescent="0.25">
      <c r="A32" s="3" t="s">
        <v>20</v>
      </c>
      <c r="B32" t="s">
        <v>498</v>
      </c>
      <c r="C32">
        <v>0</v>
      </c>
      <c r="D32">
        <v>5</v>
      </c>
      <c r="E32">
        <v>12</v>
      </c>
      <c r="F32">
        <v>12</v>
      </c>
      <c r="H32">
        <f t="shared" si="0"/>
        <v>29</v>
      </c>
      <c r="J32" t="s">
        <v>20</v>
      </c>
      <c r="K32" s="19" t="s">
        <v>222</v>
      </c>
      <c r="L32" t="s">
        <v>498</v>
      </c>
      <c r="M32" s="19" t="s">
        <v>498</v>
      </c>
      <c r="N32">
        <v>0</v>
      </c>
      <c r="O32">
        <v>5</v>
      </c>
      <c r="P32">
        <v>12</v>
      </c>
      <c r="Q32">
        <v>12</v>
      </c>
      <c r="S32">
        <f t="shared" si="1"/>
        <v>29</v>
      </c>
      <c r="T32"/>
      <c r="U32" s="21">
        <v>12</v>
      </c>
      <c r="V32" s="21">
        <v>12</v>
      </c>
      <c r="W32" s="21"/>
      <c r="X32">
        <f>O32-Table7[[#This Row],[AKTIVNOST]]</f>
        <v>0</v>
      </c>
    </row>
    <row r="33" spans="1:24" x14ac:dyDescent="0.25">
      <c r="A33" s="3" t="s">
        <v>221</v>
      </c>
      <c r="B33" t="s">
        <v>222</v>
      </c>
      <c r="C33">
        <v>5</v>
      </c>
      <c r="D33">
        <v>7</v>
      </c>
      <c r="E33">
        <v>8</v>
      </c>
      <c r="F33">
        <v>8</v>
      </c>
      <c r="H33">
        <f t="shared" si="0"/>
        <v>28</v>
      </c>
      <c r="J33" t="s">
        <v>221</v>
      </c>
      <c r="K33" s="18" t="s">
        <v>67</v>
      </c>
      <c r="L33" t="s">
        <v>222</v>
      </c>
      <c r="M33" s="18" t="s">
        <v>222</v>
      </c>
      <c r="N33">
        <v>5</v>
      </c>
      <c r="O33">
        <v>7</v>
      </c>
      <c r="P33">
        <v>8</v>
      </c>
      <c r="Q33">
        <v>8</v>
      </c>
      <c r="S33">
        <f t="shared" si="1"/>
        <v>28</v>
      </c>
      <c r="T33"/>
      <c r="U33" s="21">
        <v>8</v>
      </c>
      <c r="V33" s="21">
        <v>8</v>
      </c>
      <c r="W33" s="21"/>
      <c r="X33">
        <f>O33-Table7[[#This Row],[AKTIVNOST]]</f>
        <v>0</v>
      </c>
    </row>
    <row r="34" spans="1:24" x14ac:dyDescent="0.25">
      <c r="A34" s="3" t="s">
        <v>66</v>
      </c>
      <c r="B34" t="s">
        <v>67</v>
      </c>
      <c r="C34">
        <v>5</v>
      </c>
      <c r="D34">
        <v>6</v>
      </c>
      <c r="E34">
        <v>0</v>
      </c>
      <c r="F34">
        <v>0</v>
      </c>
      <c r="H34">
        <f t="shared" si="0"/>
        <v>11</v>
      </c>
      <c r="J34" t="s">
        <v>66</v>
      </c>
      <c r="K34" s="19" t="s">
        <v>63</v>
      </c>
      <c r="L34" t="s">
        <v>67</v>
      </c>
      <c r="M34" s="19" t="s">
        <v>67</v>
      </c>
      <c r="N34">
        <v>5</v>
      </c>
      <c r="O34">
        <v>6</v>
      </c>
      <c r="P34">
        <v>0</v>
      </c>
      <c r="Q34">
        <v>0</v>
      </c>
      <c r="S34">
        <f t="shared" si="1"/>
        <v>11</v>
      </c>
      <c r="T34"/>
      <c r="U34" s="21">
        <v>0</v>
      </c>
      <c r="V34" s="21">
        <v>0</v>
      </c>
      <c r="W34" s="21"/>
      <c r="X34">
        <f>O34-Table7[[#This Row],[AKTIVNOST]]</f>
        <v>0</v>
      </c>
    </row>
    <row r="35" spans="1:24" x14ac:dyDescent="0.25">
      <c r="A35" s="3" t="s">
        <v>62</v>
      </c>
      <c r="B35" t="s">
        <v>63</v>
      </c>
      <c r="C35">
        <v>5</v>
      </c>
      <c r="D35">
        <v>3</v>
      </c>
      <c r="E35">
        <v>10.5</v>
      </c>
      <c r="F35">
        <v>10.5</v>
      </c>
      <c r="H35">
        <f t="shared" si="0"/>
        <v>29</v>
      </c>
      <c r="J35" t="s">
        <v>62</v>
      </c>
      <c r="K35" s="18" t="s">
        <v>100</v>
      </c>
      <c r="L35" t="s">
        <v>63</v>
      </c>
      <c r="M35" s="18" t="s">
        <v>63</v>
      </c>
      <c r="N35">
        <v>5</v>
      </c>
      <c r="O35">
        <v>3</v>
      </c>
      <c r="P35">
        <v>12</v>
      </c>
      <c r="Q35">
        <v>10.5</v>
      </c>
      <c r="S35">
        <f t="shared" si="1"/>
        <v>30.5</v>
      </c>
      <c r="T35"/>
      <c r="U35" s="21">
        <v>12</v>
      </c>
      <c r="V35" s="21">
        <v>10.5</v>
      </c>
      <c r="W35" s="21"/>
      <c r="X35">
        <f>O35-Table7[[#This Row],[AKTIVNOST]]</f>
        <v>0</v>
      </c>
    </row>
    <row r="36" spans="1:24" x14ac:dyDescent="0.25">
      <c r="A36" s="3" t="s">
        <v>99</v>
      </c>
      <c r="B36" t="s">
        <v>100</v>
      </c>
      <c r="C36">
        <v>5</v>
      </c>
      <c r="D36">
        <v>10</v>
      </c>
      <c r="E36">
        <v>10.5</v>
      </c>
      <c r="F36">
        <v>10.5</v>
      </c>
      <c r="G36">
        <v>10</v>
      </c>
      <c r="H36">
        <f t="shared" si="0"/>
        <v>46</v>
      </c>
      <c r="J36" t="s">
        <v>99</v>
      </c>
      <c r="K36" s="19" t="s">
        <v>230</v>
      </c>
      <c r="L36" t="s">
        <v>100</v>
      </c>
      <c r="M36" s="19" t="s">
        <v>100</v>
      </c>
      <c r="N36">
        <v>5</v>
      </c>
      <c r="O36">
        <v>10</v>
      </c>
      <c r="P36">
        <v>12.5</v>
      </c>
      <c r="Q36">
        <v>10.5</v>
      </c>
      <c r="R36">
        <v>10</v>
      </c>
      <c r="S36">
        <f t="shared" si="1"/>
        <v>48</v>
      </c>
      <c r="T36"/>
      <c r="U36" s="21">
        <v>12.5</v>
      </c>
      <c r="V36" s="21">
        <v>10.5</v>
      </c>
      <c r="W36" s="21">
        <v>10</v>
      </c>
      <c r="X36">
        <f>O36-Table7[[#This Row],[AKTIVNOST]]</f>
        <v>0</v>
      </c>
    </row>
    <row r="37" spans="1:24" x14ac:dyDescent="0.25">
      <c r="A37" s="3" t="s">
        <v>229</v>
      </c>
      <c r="B37" t="s">
        <v>230</v>
      </c>
      <c r="C37">
        <v>0</v>
      </c>
      <c r="D37">
        <v>1</v>
      </c>
      <c r="E37">
        <v>0</v>
      </c>
      <c r="F37">
        <v>0</v>
      </c>
      <c r="H37">
        <f t="shared" si="0"/>
        <v>1</v>
      </c>
      <c r="J37" t="s">
        <v>229</v>
      </c>
      <c r="K37" s="18" t="s">
        <v>254</v>
      </c>
      <c r="L37" t="s">
        <v>230</v>
      </c>
      <c r="M37" s="18" t="s">
        <v>230</v>
      </c>
      <c r="N37">
        <v>0</v>
      </c>
      <c r="O37">
        <v>1</v>
      </c>
      <c r="P37">
        <v>0</v>
      </c>
      <c r="Q37">
        <v>0</v>
      </c>
      <c r="S37">
        <f t="shared" si="1"/>
        <v>1</v>
      </c>
      <c r="T37"/>
      <c r="U37" s="21">
        <v>0</v>
      </c>
      <c r="V37" s="21">
        <v>0</v>
      </c>
      <c r="W37" s="21"/>
      <c r="X37">
        <f>O37-Table7[[#This Row],[AKTIVNOST]]</f>
        <v>0</v>
      </c>
    </row>
    <row r="38" spans="1:24" x14ac:dyDescent="0.25">
      <c r="A38" s="3" t="s">
        <v>253</v>
      </c>
      <c r="B38" t="s">
        <v>254</v>
      </c>
      <c r="C38">
        <v>5</v>
      </c>
      <c r="D38">
        <v>7</v>
      </c>
      <c r="E38">
        <v>14.5</v>
      </c>
      <c r="F38">
        <v>14.5</v>
      </c>
      <c r="G38">
        <v>10</v>
      </c>
      <c r="H38">
        <f t="shared" si="0"/>
        <v>51</v>
      </c>
      <c r="J38" t="s">
        <v>253</v>
      </c>
      <c r="K38" s="19" t="s">
        <v>417</v>
      </c>
      <c r="L38" t="s">
        <v>254</v>
      </c>
      <c r="M38" s="19" t="s">
        <v>254</v>
      </c>
      <c r="N38">
        <v>5</v>
      </c>
      <c r="O38">
        <v>7</v>
      </c>
      <c r="P38">
        <v>14</v>
      </c>
      <c r="Q38">
        <v>14.5</v>
      </c>
      <c r="R38">
        <v>10</v>
      </c>
      <c r="S38">
        <f t="shared" si="1"/>
        <v>50.5</v>
      </c>
      <c r="T38"/>
      <c r="U38" s="21">
        <v>14</v>
      </c>
      <c r="V38" s="21">
        <v>14.5</v>
      </c>
      <c r="W38" s="21">
        <v>10</v>
      </c>
      <c r="X38">
        <f>O38-Table7[[#This Row],[AKTIVNOST]]</f>
        <v>0</v>
      </c>
    </row>
    <row r="39" spans="1:24" x14ac:dyDescent="0.25">
      <c r="A39" s="3" t="s">
        <v>418</v>
      </c>
      <c r="B39" t="s">
        <v>417</v>
      </c>
      <c r="C39" s="1">
        <v>0</v>
      </c>
      <c r="D39">
        <v>1</v>
      </c>
      <c r="H39">
        <f t="shared" si="0"/>
        <v>1</v>
      </c>
      <c r="J39" t="s">
        <v>418</v>
      </c>
      <c r="K39" s="18" t="s">
        <v>236</v>
      </c>
      <c r="L39" t="s">
        <v>417</v>
      </c>
      <c r="M39" s="18" t="s">
        <v>417</v>
      </c>
      <c r="N39">
        <v>0</v>
      </c>
      <c r="O39">
        <v>1</v>
      </c>
      <c r="P39">
        <v>0</v>
      </c>
      <c r="S39">
        <f t="shared" si="1"/>
        <v>1</v>
      </c>
      <c r="T39"/>
      <c r="U39" s="21">
        <v>0</v>
      </c>
      <c r="W39" s="21"/>
      <c r="X39">
        <f>O39-Table7[[#This Row],[AKTIVNOST]]</f>
        <v>0</v>
      </c>
    </row>
    <row r="40" spans="1:24" x14ac:dyDescent="0.25">
      <c r="A40" s="3" t="s">
        <v>235</v>
      </c>
      <c r="B40" t="s">
        <v>236</v>
      </c>
      <c r="C40">
        <v>0</v>
      </c>
      <c r="D40">
        <v>5</v>
      </c>
      <c r="H40">
        <f t="shared" si="0"/>
        <v>5</v>
      </c>
      <c r="J40" t="s">
        <v>235</v>
      </c>
      <c r="K40" s="19" t="s">
        <v>59</v>
      </c>
      <c r="L40" t="s">
        <v>236</v>
      </c>
      <c r="M40" s="19" t="s">
        <v>236</v>
      </c>
      <c r="N40">
        <v>0</v>
      </c>
      <c r="O40">
        <v>5</v>
      </c>
      <c r="P40">
        <v>0</v>
      </c>
      <c r="S40">
        <f t="shared" si="1"/>
        <v>5</v>
      </c>
      <c r="T40"/>
      <c r="U40" s="21">
        <v>0</v>
      </c>
      <c r="W40" s="21"/>
      <c r="X40">
        <f>O40-Table7[[#This Row],[AKTIVNOST]]</f>
        <v>5</v>
      </c>
    </row>
    <row r="41" spans="1:24" x14ac:dyDescent="0.25">
      <c r="A41" s="3" t="s">
        <v>58</v>
      </c>
      <c r="B41" t="s">
        <v>59</v>
      </c>
      <c r="C41">
        <v>5</v>
      </c>
      <c r="D41">
        <v>6</v>
      </c>
      <c r="F41">
        <v>10</v>
      </c>
      <c r="H41">
        <f t="shared" si="0"/>
        <v>21</v>
      </c>
      <c r="J41" t="s">
        <v>58</v>
      </c>
      <c r="K41" s="18" t="s">
        <v>257</v>
      </c>
      <c r="L41" t="s">
        <v>59</v>
      </c>
      <c r="M41" s="18" t="s">
        <v>59</v>
      </c>
      <c r="N41">
        <v>5</v>
      </c>
      <c r="O41">
        <v>6</v>
      </c>
      <c r="P41">
        <v>11</v>
      </c>
      <c r="Q41">
        <v>10</v>
      </c>
      <c r="S41">
        <f t="shared" si="1"/>
        <v>32</v>
      </c>
      <c r="T41"/>
      <c r="U41" s="21">
        <v>11</v>
      </c>
      <c r="V41" s="21">
        <v>10</v>
      </c>
      <c r="W41" s="21"/>
      <c r="X41">
        <f>O41-Table7[[#This Row],[AKTIVNOST]]</f>
        <v>1</v>
      </c>
    </row>
    <row r="42" spans="1:24" x14ac:dyDescent="0.25">
      <c r="A42" s="3" t="s">
        <v>256</v>
      </c>
      <c r="B42" t="s">
        <v>257</v>
      </c>
      <c r="C42">
        <v>5</v>
      </c>
      <c r="D42">
        <v>2</v>
      </c>
      <c r="E42">
        <v>10</v>
      </c>
      <c r="F42">
        <v>10</v>
      </c>
      <c r="H42">
        <f t="shared" si="0"/>
        <v>27</v>
      </c>
      <c r="J42" t="s">
        <v>256</v>
      </c>
      <c r="K42" s="19" t="s">
        <v>473</v>
      </c>
      <c r="L42" t="s">
        <v>257</v>
      </c>
      <c r="M42" s="19" t="s">
        <v>257</v>
      </c>
      <c r="N42">
        <v>5</v>
      </c>
      <c r="O42">
        <v>2</v>
      </c>
      <c r="P42">
        <v>12</v>
      </c>
      <c r="Q42">
        <v>10</v>
      </c>
      <c r="S42">
        <f t="shared" si="1"/>
        <v>29</v>
      </c>
      <c r="T42"/>
      <c r="U42" s="21">
        <v>12</v>
      </c>
      <c r="V42" s="21">
        <v>10</v>
      </c>
      <c r="W42" s="21"/>
      <c r="X42">
        <f>O42-Table7[[#This Row],[AKTIVNOST]]</f>
        <v>2</v>
      </c>
    </row>
    <row r="43" spans="1:24" x14ac:dyDescent="0.25">
      <c r="A43" s="3" t="s">
        <v>472</v>
      </c>
      <c r="B43" t="s">
        <v>473</v>
      </c>
      <c r="C43" s="1">
        <v>0</v>
      </c>
      <c r="D43">
        <v>0</v>
      </c>
      <c r="E43">
        <v>0</v>
      </c>
      <c r="F43">
        <v>0</v>
      </c>
      <c r="H43">
        <f t="shared" si="0"/>
        <v>0</v>
      </c>
      <c r="J43" t="s">
        <v>472</v>
      </c>
      <c r="K43" s="18" t="s">
        <v>226</v>
      </c>
      <c r="L43" t="s">
        <v>473</v>
      </c>
      <c r="M43" s="18" t="s">
        <v>473</v>
      </c>
      <c r="N43">
        <v>0</v>
      </c>
      <c r="O43">
        <v>0</v>
      </c>
      <c r="Q43">
        <v>0</v>
      </c>
      <c r="S43">
        <f t="shared" si="1"/>
        <v>0</v>
      </c>
      <c r="T43"/>
      <c r="V43" s="21">
        <v>0</v>
      </c>
      <c r="W43" s="21"/>
      <c r="X43">
        <f>O43-Table7[[#This Row],[AKTIVNOST]]</f>
        <v>-6</v>
      </c>
    </row>
    <row r="44" spans="1:24" x14ac:dyDescent="0.25">
      <c r="A44" s="3" t="s">
        <v>225</v>
      </c>
      <c r="B44" t="s">
        <v>226</v>
      </c>
      <c r="C44">
        <v>5</v>
      </c>
      <c r="D44">
        <v>10</v>
      </c>
      <c r="E44">
        <v>12</v>
      </c>
      <c r="F44">
        <v>12</v>
      </c>
      <c r="G44">
        <v>10</v>
      </c>
      <c r="H44">
        <f t="shared" si="0"/>
        <v>49</v>
      </c>
      <c r="J44" t="s">
        <v>225</v>
      </c>
      <c r="K44" s="19" t="s">
        <v>27</v>
      </c>
      <c r="L44" t="s">
        <v>226</v>
      </c>
      <c r="M44" s="19" t="s">
        <v>226</v>
      </c>
      <c r="N44">
        <v>5</v>
      </c>
      <c r="O44">
        <v>10</v>
      </c>
      <c r="P44">
        <v>15</v>
      </c>
      <c r="Q44">
        <v>12</v>
      </c>
      <c r="R44">
        <v>10</v>
      </c>
      <c r="S44">
        <f t="shared" si="1"/>
        <v>52</v>
      </c>
      <c r="T44"/>
      <c r="U44" s="21">
        <v>15</v>
      </c>
      <c r="V44" s="21">
        <v>12</v>
      </c>
      <c r="W44" s="21">
        <v>10</v>
      </c>
      <c r="X44">
        <f>O44-Table7[[#This Row],[AKTIVNOST]]</f>
        <v>8</v>
      </c>
    </row>
    <row r="45" spans="1:24" x14ac:dyDescent="0.25">
      <c r="A45" s="3" t="s">
        <v>26</v>
      </c>
      <c r="B45" t="s">
        <v>27</v>
      </c>
      <c r="C45">
        <v>5</v>
      </c>
      <c r="D45">
        <v>10</v>
      </c>
      <c r="E45">
        <v>12</v>
      </c>
      <c r="F45">
        <v>12</v>
      </c>
      <c r="G45">
        <v>10</v>
      </c>
      <c r="H45">
        <f t="shared" si="0"/>
        <v>49</v>
      </c>
      <c r="J45" t="s">
        <v>26</v>
      </c>
      <c r="K45" s="18" t="s">
        <v>493</v>
      </c>
      <c r="L45" t="s">
        <v>27</v>
      </c>
      <c r="M45" s="18" t="s">
        <v>27</v>
      </c>
      <c r="N45">
        <v>5</v>
      </c>
      <c r="O45">
        <v>10</v>
      </c>
      <c r="P45">
        <v>15</v>
      </c>
      <c r="Q45">
        <v>12</v>
      </c>
      <c r="R45">
        <v>10</v>
      </c>
      <c r="S45">
        <f t="shared" si="1"/>
        <v>52</v>
      </c>
      <c r="T45"/>
      <c r="U45" s="21">
        <v>15</v>
      </c>
      <c r="V45" s="21">
        <v>12</v>
      </c>
      <c r="W45" s="21">
        <v>10</v>
      </c>
      <c r="X45">
        <f>O45-Table7[[#This Row],[AKTIVNOST]]</f>
        <v>10</v>
      </c>
    </row>
    <row r="46" spans="1:24" x14ac:dyDescent="0.25">
      <c r="A46" s="3" t="s">
        <v>492</v>
      </c>
      <c r="B46" t="s">
        <v>493</v>
      </c>
      <c r="C46" s="1">
        <v>0</v>
      </c>
      <c r="D46">
        <v>0</v>
      </c>
      <c r="E46">
        <v>8</v>
      </c>
      <c r="F46">
        <v>8</v>
      </c>
      <c r="H46">
        <f t="shared" si="0"/>
        <v>16</v>
      </c>
      <c r="J46" t="s">
        <v>492</v>
      </c>
      <c r="K46" s="19" t="s">
        <v>96</v>
      </c>
      <c r="L46" t="s">
        <v>493</v>
      </c>
      <c r="M46" s="19" t="s">
        <v>493</v>
      </c>
      <c r="N46">
        <v>0</v>
      </c>
      <c r="O46">
        <v>0</v>
      </c>
      <c r="P46">
        <v>0</v>
      </c>
      <c r="Q46">
        <v>8</v>
      </c>
      <c r="S46">
        <f t="shared" si="1"/>
        <v>8</v>
      </c>
      <c r="T46"/>
      <c r="U46" s="21">
        <v>0</v>
      </c>
      <c r="V46" s="21">
        <v>8</v>
      </c>
      <c r="W46" s="21"/>
      <c r="X46">
        <f>O46-Table7[[#This Row],[AKTIVNOST]]</f>
        <v>-10</v>
      </c>
    </row>
    <row r="47" spans="1:24" x14ac:dyDescent="0.25">
      <c r="A47" s="3" t="s">
        <v>95</v>
      </c>
      <c r="B47" t="s">
        <v>96</v>
      </c>
      <c r="C47">
        <v>0</v>
      </c>
      <c r="D47">
        <v>5</v>
      </c>
      <c r="E47">
        <v>8.5</v>
      </c>
      <c r="F47">
        <v>8.5</v>
      </c>
      <c r="H47">
        <f t="shared" si="0"/>
        <v>22</v>
      </c>
      <c r="J47" t="s">
        <v>95</v>
      </c>
      <c r="K47" s="18" t="s">
        <v>431</v>
      </c>
      <c r="L47" t="s">
        <v>96</v>
      </c>
      <c r="M47" s="18" t="s">
        <v>96</v>
      </c>
      <c r="N47">
        <v>0</v>
      </c>
      <c r="O47">
        <v>5</v>
      </c>
      <c r="P47">
        <v>8</v>
      </c>
      <c r="Q47">
        <v>8.5</v>
      </c>
      <c r="S47">
        <f t="shared" si="1"/>
        <v>21.5</v>
      </c>
      <c r="T47"/>
      <c r="U47" s="21">
        <v>8</v>
      </c>
      <c r="V47" s="21">
        <v>8.5</v>
      </c>
      <c r="W47" s="21"/>
      <c r="X47">
        <f>O47-Table7[[#This Row],[AKTIVNOST]]</f>
        <v>-5</v>
      </c>
    </row>
    <row r="48" spans="1:24" x14ac:dyDescent="0.25">
      <c r="A48" s="3" t="s">
        <v>430</v>
      </c>
      <c r="B48" t="s">
        <v>431</v>
      </c>
      <c r="C48" s="1">
        <v>5</v>
      </c>
      <c r="D48">
        <v>5</v>
      </c>
      <c r="H48">
        <f t="shared" si="0"/>
        <v>10</v>
      </c>
      <c r="J48" t="s">
        <v>430</v>
      </c>
      <c r="K48" s="19" t="s">
        <v>240</v>
      </c>
      <c r="L48" t="s">
        <v>431</v>
      </c>
      <c r="M48" s="19" t="s">
        <v>431</v>
      </c>
      <c r="N48">
        <v>5</v>
      </c>
      <c r="O48">
        <v>5</v>
      </c>
      <c r="S48">
        <f t="shared" si="1"/>
        <v>10</v>
      </c>
      <c r="T48"/>
      <c r="W48" s="21"/>
      <c r="X48">
        <f>O48-Table7[[#This Row],[AKTIVNOST]]</f>
        <v>5</v>
      </c>
    </row>
    <row r="49" spans="1:24" x14ac:dyDescent="0.25">
      <c r="A49" s="3" t="s">
        <v>239</v>
      </c>
      <c r="B49" t="s">
        <v>240</v>
      </c>
      <c r="C49">
        <v>5</v>
      </c>
      <c r="D49">
        <v>4.5</v>
      </c>
      <c r="E49">
        <v>0</v>
      </c>
      <c r="F49">
        <v>14</v>
      </c>
      <c r="H49">
        <f t="shared" si="0"/>
        <v>23.5</v>
      </c>
      <c r="J49" t="s">
        <v>239</v>
      </c>
      <c r="K49" s="18" t="s">
        <v>469</v>
      </c>
      <c r="L49" t="s">
        <v>240</v>
      </c>
      <c r="M49" s="18" t="s">
        <v>240</v>
      </c>
      <c r="N49">
        <v>5</v>
      </c>
      <c r="O49">
        <v>4.5</v>
      </c>
      <c r="P49">
        <v>13</v>
      </c>
      <c r="Q49">
        <v>14</v>
      </c>
      <c r="S49">
        <f t="shared" si="1"/>
        <v>36.5</v>
      </c>
      <c r="T49"/>
      <c r="U49" s="21">
        <v>13</v>
      </c>
      <c r="V49" s="21">
        <v>14</v>
      </c>
      <c r="W49" s="21"/>
      <c r="X49">
        <f>O49-Table7[[#This Row],[AKTIVNOST]]</f>
        <v>-0.5</v>
      </c>
    </row>
    <row r="50" spans="1:24" x14ac:dyDescent="0.25">
      <c r="A50" s="3" t="s">
        <v>468</v>
      </c>
      <c r="B50" t="s">
        <v>469</v>
      </c>
      <c r="C50" s="1">
        <v>0</v>
      </c>
      <c r="D50">
        <v>0</v>
      </c>
      <c r="H50">
        <f t="shared" si="0"/>
        <v>0</v>
      </c>
      <c r="J50" t="s">
        <v>468</v>
      </c>
      <c r="K50" s="19" t="s">
        <v>456</v>
      </c>
      <c r="L50" t="s">
        <v>469</v>
      </c>
      <c r="M50" s="19" t="s">
        <v>469</v>
      </c>
      <c r="N50">
        <v>0</v>
      </c>
      <c r="O50">
        <v>0</v>
      </c>
      <c r="S50">
        <f t="shared" si="1"/>
        <v>0</v>
      </c>
      <c r="T50"/>
      <c r="W50" s="21"/>
      <c r="X50">
        <f>O50-Table7[[#This Row],[AKTIVNOST]]</f>
        <v>-5</v>
      </c>
    </row>
    <row r="51" spans="1:24" x14ac:dyDescent="0.25">
      <c r="A51" s="3" t="s">
        <v>421</v>
      </c>
      <c r="B51" t="s">
        <v>456</v>
      </c>
      <c r="C51" s="1">
        <v>0</v>
      </c>
      <c r="D51">
        <v>1</v>
      </c>
      <c r="H51">
        <f t="shared" si="0"/>
        <v>1</v>
      </c>
      <c r="J51" t="s">
        <v>421</v>
      </c>
      <c r="K51" s="18" t="s">
        <v>69</v>
      </c>
      <c r="L51" t="s">
        <v>456</v>
      </c>
      <c r="M51" s="18" t="s">
        <v>456</v>
      </c>
      <c r="N51">
        <v>0</v>
      </c>
      <c r="O51">
        <v>1</v>
      </c>
      <c r="S51">
        <f t="shared" si="1"/>
        <v>1</v>
      </c>
      <c r="T51"/>
      <c r="W51" s="21"/>
      <c r="X51">
        <f>O51-Table7[[#This Row],[AKTIVNOST]]</f>
        <v>-3.5</v>
      </c>
    </row>
    <row r="52" spans="1:24" x14ac:dyDescent="0.25">
      <c r="A52" s="3" t="s">
        <v>68</v>
      </c>
      <c r="B52" t="s">
        <v>69</v>
      </c>
      <c r="C52">
        <v>5</v>
      </c>
      <c r="D52">
        <v>10</v>
      </c>
      <c r="E52">
        <v>13</v>
      </c>
      <c r="F52">
        <v>13</v>
      </c>
      <c r="G52">
        <v>10</v>
      </c>
      <c r="H52">
        <f t="shared" si="0"/>
        <v>51</v>
      </c>
      <c r="J52" t="s">
        <v>68</v>
      </c>
      <c r="K52" s="19" t="s">
        <v>485</v>
      </c>
      <c r="L52" t="s">
        <v>69</v>
      </c>
      <c r="M52" s="19" t="s">
        <v>69</v>
      </c>
      <c r="N52">
        <v>5</v>
      </c>
      <c r="O52">
        <v>10</v>
      </c>
      <c r="P52">
        <v>12.5</v>
      </c>
      <c r="Q52">
        <v>13</v>
      </c>
      <c r="R52">
        <v>10</v>
      </c>
      <c r="S52">
        <f t="shared" si="1"/>
        <v>50.5</v>
      </c>
      <c r="T52"/>
      <c r="U52" s="21">
        <v>12.5</v>
      </c>
      <c r="V52" s="21">
        <v>13</v>
      </c>
      <c r="W52" s="21">
        <v>10</v>
      </c>
      <c r="X52">
        <f>O52-Table7[[#This Row],[AKTIVNOST]]</f>
        <v>10</v>
      </c>
    </row>
    <row r="53" spans="1:24" x14ac:dyDescent="0.25">
      <c r="A53" s="3" t="s">
        <v>273</v>
      </c>
      <c r="B53" t="s">
        <v>485</v>
      </c>
      <c r="C53">
        <v>0</v>
      </c>
      <c r="D53">
        <v>7</v>
      </c>
      <c r="E53">
        <v>10.5</v>
      </c>
      <c r="F53">
        <v>10.5</v>
      </c>
      <c r="G53">
        <v>10</v>
      </c>
      <c r="H53">
        <f t="shared" si="0"/>
        <v>38</v>
      </c>
      <c r="J53" t="s">
        <v>273</v>
      </c>
      <c r="K53" s="18" t="s">
        <v>24</v>
      </c>
      <c r="L53" t="s">
        <v>485</v>
      </c>
      <c r="M53" s="18" t="s">
        <v>485</v>
      </c>
      <c r="N53">
        <v>0</v>
      </c>
      <c r="O53">
        <v>7</v>
      </c>
      <c r="P53">
        <v>15</v>
      </c>
      <c r="Q53">
        <v>10.5</v>
      </c>
      <c r="R53">
        <v>10</v>
      </c>
      <c r="S53">
        <f t="shared" si="1"/>
        <v>42.5</v>
      </c>
      <c r="T53"/>
      <c r="U53" s="21">
        <v>15</v>
      </c>
      <c r="V53" s="21">
        <v>10.5</v>
      </c>
      <c r="W53" s="21">
        <v>10</v>
      </c>
      <c r="X53">
        <f>O53-Table7[[#This Row],[AKTIVNOST]]</f>
        <v>6</v>
      </c>
    </row>
    <row r="54" spans="1:24" x14ac:dyDescent="0.25">
      <c r="A54" s="3" t="s">
        <v>23</v>
      </c>
      <c r="B54" t="s">
        <v>24</v>
      </c>
      <c r="C54">
        <v>0</v>
      </c>
      <c r="D54">
        <v>0</v>
      </c>
      <c r="E54">
        <v>0</v>
      </c>
      <c r="F54">
        <v>0</v>
      </c>
      <c r="H54">
        <f t="shared" si="0"/>
        <v>0</v>
      </c>
      <c r="J54" t="s">
        <v>23</v>
      </c>
      <c r="K54" s="19" t="s">
        <v>497</v>
      </c>
      <c r="L54" t="s">
        <v>24</v>
      </c>
      <c r="M54" s="19" t="s">
        <v>24</v>
      </c>
      <c r="N54">
        <v>0</v>
      </c>
      <c r="O54">
        <v>0</v>
      </c>
      <c r="P54">
        <v>0</v>
      </c>
      <c r="Q54">
        <v>0</v>
      </c>
      <c r="S54">
        <f t="shared" si="1"/>
        <v>0</v>
      </c>
      <c r="T54"/>
      <c r="U54" s="21">
        <v>0</v>
      </c>
      <c r="V54" s="21">
        <v>0</v>
      </c>
      <c r="W54" s="21"/>
      <c r="X54">
        <f>O54-Table7[[#This Row],[AKTIVNOST]]</f>
        <v>-10</v>
      </c>
    </row>
    <row r="55" spans="1:24" x14ac:dyDescent="0.25">
      <c r="A55" s="3" t="s">
        <v>496</v>
      </c>
      <c r="B55" t="s">
        <v>497</v>
      </c>
      <c r="C55" s="1">
        <v>5</v>
      </c>
      <c r="D55">
        <v>2</v>
      </c>
      <c r="E55">
        <v>8</v>
      </c>
      <c r="F55">
        <v>8</v>
      </c>
      <c r="G55">
        <v>10</v>
      </c>
      <c r="H55">
        <f t="shared" si="0"/>
        <v>33</v>
      </c>
      <c r="J55" t="s">
        <v>496</v>
      </c>
      <c r="K55" s="18" t="s">
        <v>82</v>
      </c>
      <c r="L55" t="s">
        <v>497</v>
      </c>
      <c r="M55" s="18" t="s">
        <v>497</v>
      </c>
      <c r="N55">
        <v>5</v>
      </c>
      <c r="O55">
        <v>2</v>
      </c>
      <c r="P55">
        <v>8</v>
      </c>
      <c r="Q55">
        <v>8</v>
      </c>
      <c r="R55">
        <v>10</v>
      </c>
      <c r="S55">
        <f t="shared" si="1"/>
        <v>33</v>
      </c>
      <c r="T55"/>
      <c r="U55" s="21">
        <v>8</v>
      </c>
      <c r="V55" s="21">
        <v>8</v>
      </c>
      <c r="W55" s="21">
        <v>10</v>
      </c>
      <c r="X55">
        <f>O55-Table7[[#This Row],[AKTIVNOST]]</f>
        <v>-5</v>
      </c>
    </row>
    <row r="56" spans="1:24" x14ac:dyDescent="0.25">
      <c r="A56" s="3" t="s">
        <v>81</v>
      </c>
      <c r="B56" t="s">
        <v>82</v>
      </c>
      <c r="C56">
        <v>0</v>
      </c>
      <c r="D56">
        <v>1</v>
      </c>
      <c r="E56">
        <v>14.5</v>
      </c>
      <c r="F56">
        <v>14.5</v>
      </c>
      <c r="H56">
        <f t="shared" si="0"/>
        <v>30</v>
      </c>
      <c r="J56" t="s">
        <v>81</v>
      </c>
      <c r="K56" s="19" t="s">
        <v>398</v>
      </c>
      <c r="L56" t="s">
        <v>82</v>
      </c>
      <c r="M56" s="19" t="s">
        <v>82</v>
      </c>
      <c r="N56">
        <v>0</v>
      </c>
      <c r="O56">
        <v>1</v>
      </c>
      <c r="P56">
        <v>14</v>
      </c>
      <c r="Q56">
        <v>14.5</v>
      </c>
      <c r="S56">
        <f t="shared" si="1"/>
        <v>29.5</v>
      </c>
      <c r="T56"/>
      <c r="U56" s="21">
        <v>14</v>
      </c>
      <c r="V56" s="21">
        <v>14.5</v>
      </c>
      <c r="W56" s="21"/>
      <c r="X56">
        <f>O56-Table7[[#This Row],[AKTIVNOST]]</f>
        <v>1</v>
      </c>
    </row>
    <row r="57" spans="1:24" x14ac:dyDescent="0.25">
      <c r="A57" s="3" t="s">
        <v>25</v>
      </c>
      <c r="B57" t="s">
        <v>398</v>
      </c>
      <c r="C57">
        <v>5</v>
      </c>
      <c r="D57">
        <v>1</v>
      </c>
      <c r="E57">
        <v>13</v>
      </c>
      <c r="F57">
        <v>13</v>
      </c>
      <c r="H57">
        <f t="shared" si="0"/>
        <v>32</v>
      </c>
      <c r="J57" t="s">
        <v>25</v>
      </c>
      <c r="K57" s="18" t="s">
        <v>495</v>
      </c>
      <c r="L57" t="s">
        <v>398</v>
      </c>
      <c r="M57" s="18" t="s">
        <v>398</v>
      </c>
      <c r="N57">
        <v>5</v>
      </c>
      <c r="O57">
        <v>1</v>
      </c>
      <c r="P57">
        <v>12</v>
      </c>
      <c r="Q57">
        <v>13</v>
      </c>
      <c r="S57">
        <f t="shared" si="1"/>
        <v>31</v>
      </c>
      <c r="T57"/>
      <c r="U57" s="21">
        <v>12</v>
      </c>
      <c r="V57" s="21">
        <v>13</v>
      </c>
      <c r="W57" s="21"/>
      <c r="X57">
        <f>O57-Table7[[#This Row],[AKTIVNOST]]</f>
        <v>-1</v>
      </c>
    </row>
    <row r="58" spans="1:24" x14ac:dyDescent="0.25">
      <c r="A58" s="3" t="s">
        <v>494</v>
      </c>
      <c r="B58" t="s">
        <v>495</v>
      </c>
      <c r="C58" s="1">
        <v>0</v>
      </c>
      <c r="D58">
        <v>0</v>
      </c>
      <c r="E58">
        <v>0</v>
      </c>
      <c r="F58">
        <v>0</v>
      </c>
      <c r="H58">
        <f t="shared" si="0"/>
        <v>0</v>
      </c>
      <c r="J58" t="s">
        <v>494</v>
      </c>
      <c r="K58" s="19" t="s">
        <v>10</v>
      </c>
      <c r="L58" t="s">
        <v>495</v>
      </c>
      <c r="M58" s="19" t="s">
        <v>495</v>
      </c>
      <c r="N58">
        <v>0</v>
      </c>
      <c r="O58">
        <v>0</v>
      </c>
      <c r="Q58">
        <v>0</v>
      </c>
      <c r="S58">
        <f t="shared" si="1"/>
        <v>0</v>
      </c>
      <c r="T58"/>
      <c r="V58" s="21">
        <v>0</v>
      </c>
      <c r="W58" s="21"/>
      <c r="X58">
        <f>O58-Table7[[#This Row],[AKTIVNOST]]</f>
        <v>-1</v>
      </c>
    </row>
    <row r="59" spans="1:24" x14ac:dyDescent="0.25">
      <c r="A59" s="3" t="s">
        <v>9</v>
      </c>
      <c r="B59" t="s">
        <v>10</v>
      </c>
      <c r="C59">
        <v>0</v>
      </c>
      <c r="D59">
        <v>4</v>
      </c>
      <c r="E59">
        <v>10.5</v>
      </c>
      <c r="F59">
        <v>10.5</v>
      </c>
      <c r="H59">
        <f t="shared" si="0"/>
        <v>25</v>
      </c>
      <c r="J59" t="s">
        <v>9</v>
      </c>
      <c r="K59" s="18" t="s">
        <v>275</v>
      </c>
      <c r="L59" t="s">
        <v>10</v>
      </c>
      <c r="M59" s="18" t="s">
        <v>10</v>
      </c>
      <c r="N59">
        <v>0</v>
      </c>
      <c r="O59">
        <v>4</v>
      </c>
      <c r="P59">
        <v>14.5</v>
      </c>
      <c r="Q59">
        <v>10.5</v>
      </c>
      <c r="S59">
        <f t="shared" si="1"/>
        <v>29</v>
      </c>
      <c r="T59"/>
      <c r="U59" s="21">
        <v>14.5</v>
      </c>
      <c r="V59" s="21">
        <v>10.5</v>
      </c>
      <c r="W59" s="21"/>
      <c r="X59">
        <f>O59-Table7[[#This Row],[AKTIVNOST]]</f>
        <v>3</v>
      </c>
    </row>
    <row r="60" spans="1:24" x14ac:dyDescent="0.25">
      <c r="A60" s="3" t="s">
        <v>274</v>
      </c>
      <c r="B60" t="s">
        <v>275</v>
      </c>
      <c r="C60">
        <v>5</v>
      </c>
      <c r="D60">
        <v>7</v>
      </c>
      <c r="E60">
        <v>15</v>
      </c>
      <c r="F60">
        <v>15</v>
      </c>
      <c r="H60">
        <f t="shared" si="0"/>
        <v>42</v>
      </c>
      <c r="J60" t="s">
        <v>274</v>
      </c>
      <c r="K60" s="19" t="s">
        <v>19</v>
      </c>
      <c r="L60" t="s">
        <v>275</v>
      </c>
      <c r="M60" s="19" t="s">
        <v>275</v>
      </c>
      <c r="N60">
        <v>5</v>
      </c>
      <c r="O60">
        <v>7</v>
      </c>
      <c r="P60">
        <v>15</v>
      </c>
      <c r="Q60">
        <v>15</v>
      </c>
      <c r="S60">
        <f t="shared" si="1"/>
        <v>42</v>
      </c>
      <c r="T60"/>
      <c r="U60" s="21">
        <v>15</v>
      </c>
      <c r="V60" s="21">
        <v>15</v>
      </c>
      <c r="W60" s="21"/>
      <c r="X60">
        <f>O60-Table7[[#This Row],[AKTIVNOST]]</f>
        <v>7</v>
      </c>
    </row>
    <row r="61" spans="1:24" x14ac:dyDescent="0.25">
      <c r="A61" s="3" t="s">
        <v>18</v>
      </c>
      <c r="B61" t="s">
        <v>19</v>
      </c>
      <c r="C61">
        <v>5</v>
      </c>
      <c r="D61">
        <v>10</v>
      </c>
      <c r="E61">
        <v>12</v>
      </c>
      <c r="F61">
        <v>12</v>
      </c>
      <c r="G61">
        <v>10</v>
      </c>
      <c r="H61">
        <f t="shared" si="0"/>
        <v>49</v>
      </c>
      <c r="J61" t="s">
        <v>18</v>
      </c>
      <c r="K61" s="18" t="s">
        <v>86</v>
      </c>
      <c r="L61" t="s">
        <v>19</v>
      </c>
      <c r="M61" s="18" t="s">
        <v>19</v>
      </c>
      <c r="N61">
        <v>5</v>
      </c>
      <c r="O61">
        <v>10</v>
      </c>
      <c r="P61">
        <v>12.5</v>
      </c>
      <c r="Q61">
        <v>12</v>
      </c>
      <c r="R61">
        <v>10</v>
      </c>
      <c r="S61">
        <f t="shared" si="1"/>
        <v>49.5</v>
      </c>
      <c r="T61"/>
      <c r="U61" s="21">
        <v>12.5</v>
      </c>
      <c r="V61" s="21">
        <v>12</v>
      </c>
      <c r="W61" s="21">
        <v>10</v>
      </c>
      <c r="X61">
        <f>O61-Table7[[#This Row],[AKTIVNOST]]</f>
        <v>6</v>
      </c>
    </row>
    <row r="62" spans="1:24" x14ac:dyDescent="0.25">
      <c r="A62" s="3" t="s">
        <v>85</v>
      </c>
      <c r="B62" t="s">
        <v>86</v>
      </c>
      <c r="C62">
        <v>5</v>
      </c>
      <c r="D62">
        <v>10</v>
      </c>
      <c r="E62">
        <v>13.5</v>
      </c>
      <c r="F62">
        <v>13.5</v>
      </c>
      <c r="H62">
        <f t="shared" si="0"/>
        <v>42</v>
      </c>
      <c r="J62" t="s">
        <v>85</v>
      </c>
      <c r="K62" s="19" t="s">
        <v>74</v>
      </c>
      <c r="L62" t="s">
        <v>86</v>
      </c>
      <c r="M62" s="19" t="s">
        <v>86</v>
      </c>
      <c r="N62">
        <v>5</v>
      </c>
      <c r="O62">
        <v>10</v>
      </c>
      <c r="P62">
        <v>15</v>
      </c>
      <c r="Q62">
        <v>13.5</v>
      </c>
      <c r="S62">
        <f t="shared" si="1"/>
        <v>43.5</v>
      </c>
      <c r="T62"/>
      <c r="U62" s="21">
        <v>15</v>
      </c>
      <c r="V62" s="21">
        <v>13.5</v>
      </c>
      <c r="W62" s="21"/>
      <c r="X62">
        <f>O62-Table7[[#This Row],[AKTIVNOST]]</f>
        <v>3</v>
      </c>
    </row>
    <row r="63" spans="1:24" x14ac:dyDescent="0.25">
      <c r="A63" s="3" t="s">
        <v>73</v>
      </c>
      <c r="B63" t="s">
        <v>74</v>
      </c>
      <c r="C63">
        <v>5</v>
      </c>
      <c r="D63">
        <v>9</v>
      </c>
      <c r="E63">
        <v>10.5</v>
      </c>
      <c r="F63">
        <v>10.5</v>
      </c>
      <c r="H63">
        <f t="shared" si="0"/>
        <v>35</v>
      </c>
      <c r="J63" t="s">
        <v>73</v>
      </c>
      <c r="K63" s="18" t="s">
        <v>320</v>
      </c>
      <c r="L63" t="s">
        <v>74</v>
      </c>
      <c r="M63" s="18" t="s">
        <v>74</v>
      </c>
      <c r="N63">
        <v>5</v>
      </c>
      <c r="O63">
        <v>9</v>
      </c>
      <c r="P63">
        <v>8.5</v>
      </c>
      <c r="Q63">
        <v>10.5</v>
      </c>
      <c r="S63">
        <f t="shared" si="1"/>
        <v>33</v>
      </c>
      <c r="T63"/>
      <c r="U63" s="21">
        <v>8.5</v>
      </c>
      <c r="V63" s="21">
        <v>10.5</v>
      </c>
      <c r="W63" s="21"/>
      <c r="X63">
        <f>O63-Table7[[#This Row],[AKTIVNOST]]</f>
        <v>-1</v>
      </c>
    </row>
    <row r="64" spans="1:24" x14ac:dyDescent="0.25">
      <c r="A64" s="3" t="s">
        <v>319</v>
      </c>
      <c r="B64" t="s">
        <v>320</v>
      </c>
      <c r="C64">
        <v>5</v>
      </c>
      <c r="D64">
        <v>8</v>
      </c>
      <c r="E64">
        <v>10</v>
      </c>
      <c r="F64">
        <v>10</v>
      </c>
      <c r="H64">
        <f t="shared" si="0"/>
        <v>33</v>
      </c>
      <c r="J64" t="s">
        <v>319</v>
      </c>
      <c r="K64" s="19" t="s">
        <v>218</v>
      </c>
      <c r="L64" t="s">
        <v>320</v>
      </c>
      <c r="M64" s="19" t="s">
        <v>320</v>
      </c>
      <c r="N64">
        <v>5</v>
      </c>
      <c r="O64">
        <v>8</v>
      </c>
      <c r="P64">
        <v>9</v>
      </c>
      <c r="Q64">
        <v>10</v>
      </c>
      <c r="S64">
        <f t="shared" si="1"/>
        <v>32</v>
      </c>
      <c r="T64"/>
      <c r="U64" s="21">
        <v>9</v>
      </c>
      <c r="V64" s="21">
        <v>10</v>
      </c>
      <c r="W64" s="21"/>
      <c r="X64">
        <f>O64-Table7[[#This Row],[AKTIVNOST]]</f>
        <v>-2</v>
      </c>
    </row>
    <row r="65" spans="1:24" x14ac:dyDescent="0.25">
      <c r="A65" s="3" t="s">
        <v>217</v>
      </c>
      <c r="B65" t="s">
        <v>218</v>
      </c>
      <c r="C65">
        <v>5</v>
      </c>
      <c r="D65">
        <v>2</v>
      </c>
      <c r="E65">
        <v>0</v>
      </c>
      <c r="F65">
        <v>9</v>
      </c>
      <c r="H65">
        <f t="shared" si="0"/>
        <v>16</v>
      </c>
      <c r="J65" t="s">
        <v>217</v>
      </c>
      <c r="K65" s="18" t="s">
        <v>53</v>
      </c>
      <c r="L65" t="s">
        <v>218</v>
      </c>
      <c r="M65" s="18" t="s">
        <v>218</v>
      </c>
      <c r="N65">
        <v>5</v>
      </c>
      <c r="O65">
        <v>2</v>
      </c>
      <c r="P65">
        <v>0</v>
      </c>
      <c r="Q65">
        <v>9</v>
      </c>
      <c r="S65">
        <f t="shared" si="1"/>
        <v>16</v>
      </c>
      <c r="T65"/>
      <c r="U65" s="21">
        <v>0</v>
      </c>
      <c r="V65" s="21">
        <v>9</v>
      </c>
      <c r="W65" s="21"/>
      <c r="X65">
        <f>O65-Table7[[#This Row],[AKTIVNOST]]</f>
        <v>-7</v>
      </c>
    </row>
    <row r="66" spans="1:24" x14ac:dyDescent="0.25">
      <c r="A66" s="3" t="s">
        <v>52</v>
      </c>
      <c r="B66" t="s">
        <v>53</v>
      </c>
      <c r="C66">
        <v>0</v>
      </c>
      <c r="D66">
        <v>5.5</v>
      </c>
      <c r="H66">
        <f t="shared" ref="H66:H129" si="2">SUM(C66:G66)</f>
        <v>5.5</v>
      </c>
      <c r="J66" t="s">
        <v>52</v>
      </c>
      <c r="K66" s="19" t="s">
        <v>47</v>
      </c>
      <c r="L66" t="s">
        <v>53</v>
      </c>
      <c r="M66" s="19" t="s">
        <v>53</v>
      </c>
      <c r="N66">
        <v>0</v>
      </c>
      <c r="O66">
        <v>5.5</v>
      </c>
      <c r="P66">
        <v>8</v>
      </c>
      <c r="S66">
        <f t="shared" si="1"/>
        <v>13.5</v>
      </c>
      <c r="T66"/>
      <c r="U66" s="21">
        <v>8</v>
      </c>
      <c r="W66" s="21"/>
      <c r="X66">
        <f>O66-Table7[[#This Row],[AKTIVNOST]]</f>
        <v>-2.5</v>
      </c>
    </row>
    <row r="67" spans="1:24" x14ac:dyDescent="0.25">
      <c r="A67" s="3" t="s">
        <v>46</v>
      </c>
      <c r="B67" t="s">
        <v>47</v>
      </c>
      <c r="C67">
        <v>5</v>
      </c>
      <c r="D67">
        <v>6</v>
      </c>
      <c r="E67">
        <v>10</v>
      </c>
      <c r="F67">
        <v>10</v>
      </c>
      <c r="H67">
        <f t="shared" si="2"/>
        <v>31</v>
      </c>
      <c r="J67" t="s">
        <v>46</v>
      </c>
      <c r="K67" s="18" t="s">
        <v>106</v>
      </c>
      <c r="L67" t="s">
        <v>47</v>
      </c>
      <c r="M67" s="18" t="s">
        <v>47</v>
      </c>
      <c r="N67">
        <v>5</v>
      </c>
      <c r="O67">
        <v>6</v>
      </c>
      <c r="P67">
        <v>9</v>
      </c>
      <c r="Q67">
        <v>10</v>
      </c>
      <c r="S67">
        <f t="shared" ref="S67:S130" si="3">SUM(N67:R67)</f>
        <v>30</v>
      </c>
      <c r="T67"/>
      <c r="U67" s="21">
        <v>9</v>
      </c>
      <c r="V67" s="21">
        <v>10</v>
      </c>
      <c r="W67" s="21"/>
      <c r="X67">
        <f>O67-Table7[[#This Row],[AKTIVNOST]]</f>
        <v>4</v>
      </c>
    </row>
    <row r="68" spans="1:24" x14ac:dyDescent="0.25">
      <c r="A68" s="3" t="s">
        <v>105</v>
      </c>
      <c r="B68" t="s">
        <v>106</v>
      </c>
      <c r="C68">
        <v>5</v>
      </c>
      <c r="D68">
        <v>4</v>
      </c>
      <c r="E68">
        <v>0</v>
      </c>
      <c r="F68">
        <v>0</v>
      </c>
      <c r="H68">
        <f t="shared" si="2"/>
        <v>9</v>
      </c>
      <c r="J68" t="s">
        <v>105</v>
      </c>
      <c r="K68" s="19" t="s">
        <v>112</v>
      </c>
      <c r="L68" t="s">
        <v>106</v>
      </c>
      <c r="M68" s="19" t="s">
        <v>106</v>
      </c>
      <c r="N68">
        <v>5</v>
      </c>
      <c r="O68">
        <v>4</v>
      </c>
      <c r="P68">
        <v>8</v>
      </c>
      <c r="Q68">
        <v>0</v>
      </c>
      <c r="S68">
        <f t="shared" si="3"/>
        <v>17</v>
      </c>
      <c r="T68"/>
      <c r="U68" s="21">
        <v>8</v>
      </c>
      <c r="V68" s="21">
        <v>0</v>
      </c>
      <c r="W68" s="21"/>
      <c r="X68">
        <f>O68-Table7[[#This Row],[AKTIVNOST]]</f>
        <v>-1.5</v>
      </c>
    </row>
    <row r="69" spans="1:24" x14ac:dyDescent="0.25">
      <c r="A69" s="3" t="s">
        <v>111</v>
      </c>
      <c r="B69" t="s">
        <v>112</v>
      </c>
      <c r="C69">
        <v>5</v>
      </c>
      <c r="D69">
        <v>10</v>
      </c>
      <c r="E69">
        <v>15</v>
      </c>
      <c r="F69">
        <v>15</v>
      </c>
      <c r="G69">
        <v>10</v>
      </c>
      <c r="H69">
        <f t="shared" si="2"/>
        <v>55</v>
      </c>
      <c r="J69" t="s">
        <v>111</v>
      </c>
      <c r="K69" s="18" t="s">
        <v>388</v>
      </c>
      <c r="L69" t="s">
        <v>112</v>
      </c>
      <c r="M69" s="18" t="s">
        <v>112</v>
      </c>
      <c r="N69">
        <v>5</v>
      </c>
      <c r="O69">
        <v>10</v>
      </c>
      <c r="P69">
        <v>15</v>
      </c>
      <c r="Q69">
        <v>15</v>
      </c>
      <c r="R69">
        <v>10</v>
      </c>
      <c r="S69">
        <f t="shared" si="3"/>
        <v>55</v>
      </c>
      <c r="T69"/>
      <c r="U69" s="21">
        <v>15</v>
      </c>
      <c r="V69" s="21">
        <v>15</v>
      </c>
      <c r="W69" s="21">
        <v>10</v>
      </c>
      <c r="X69">
        <f>O69-Table7[[#This Row],[AKTIVNOST]]</f>
        <v>4</v>
      </c>
    </row>
    <row r="70" spans="1:24" x14ac:dyDescent="0.25">
      <c r="A70" s="3" t="s">
        <v>387</v>
      </c>
      <c r="B70" t="s">
        <v>388</v>
      </c>
      <c r="C70">
        <v>0</v>
      </c>
      <c r="D70">
        <v>0</v>
      </c>
      <c r="H70">
        <f t="shared" si="2"/>
        <v>0</v>
      </c>
      <c r="J70" t="s">
        <v>387</v>
      </c>
      <c r="K70" s="19" t="s">
        <v>90</v>
      </c>
      <c r="L70" t="s">
        <v>388</v>
      </c>
      <c r="M70" s="19" t="s">
        <v>388</v>
      </c>
      <c r="N70">
        <v>0</v>
      </c>
      <c r="O70">
        <v>0</v>
      </c>
      <c r="S70">
        <f t="shared" si="3"/>
        <v>0</v>
      </c>
      <c r="T70"/>
      <c r="W70" s="21"/>
      <c r="X70">
        <f>O70-Table7[[#This Row],[AKTIVNOST]]</f>
        <v>-4</v>
      </c>
    </row>
    <row r="71" spans="1:24" x14ac:dyDescent="0.25">
      <c r="A71" s="3" t="s">
        <v>89</v>
      </c>
      <c r="B71" t="s">
        <v>90</v>
      </c>
      <c r="C71">
        <v>5</v>
      </c>
      <c r="D71">
        <v>6</v>
      </c>
      <c r="E71">
        <v>14</v>
      </c>
      <c r="F71">
        <v>14</v>
      </c>
      <c r="H71">
        <f t="shared" si="2"/>
        <v>39</v>
      </c>
      <c r="J71" t="s">
        <v>89</v>
      </c>
      <c r="K71" s="18" t="s">
        <v>276</v>
      </c>
      <c r="L71" t="s">
        <v>90</v>
      </c>
      <c r="M71" s="18" t="s">
        <v>90</v>
      </c>
      <c r="N71">
        <v>5</v>
      </c>
      <c r="O71">
        <v>6</v>
      </c>
      <c r="P71">
        <v>0</v>
      </c>
      <c r="Q71">
        <v>14</v>
      </c>
      <c r="S71">
        <f t="shared" si="3"/>
        <v>25</v>
      </c>
      <c r="T71"/>
      <c r="U71" s="21">
        <v>0</v>
      </c>
      <c r="V71" s="21">
        <v>14</v>
      </c>
      <c r="W71" s="21"/>
      <c r="X71">
        <f>O71-Table7[[#This Row],[AKTIVNOST]]</f>
        <v>-4</v>
      </c>
    </row>
    <row r="72" spans="1:24" x14ac:dyDescent="0.25">
      <c r="A72" s="3" t="s">
        <v>210</v>
      </c>
      <c r="B72" t="s">
        <v>276</v>
      </c>
      <c r="C72">
        <v>5</v>
      </c>
      <c r="D72">
        <v>5</v>
      </c>
      <c r="E72">
        <v>15</v>
      </c>
      <c r="F72">
        <v>15</v>
      </c>
      <c r="H72">
        <f t="shared" si="2"/>
        <v>40</v>
      </c>
      <c r="J72" t="s">
        <v>210</v>
      </c>
      <c r="K72" s="19" t="s">
        <v>248</v>
      </c>
      <c r="L72" t="s">
        <v>276</v>
      </c>
      <c r="M72" s="19" t="s">
        <v>276</v>
      </c>
      <c r="N72">
        <v>5</v>
      </c>
      <c r="O72">
        <v>5</v>
      </c>
      <c r="P72">
        <v>15</v>
      </c>
      <c r="Q72">
        <v>15</v>
      </c>
      <c r="S72">
        <f t="shared" si="3"/>
        <v>40</v>
      </c>
      <c r="T72"/>
      <c r="U72" s="21">
        <v>15</v>
      </c>
      <c r="V72" s="21">
        <v>15</v>
      </c>
      <c r="W72" s="21"/>
      <c r="X72">
        <f>O72-Table7[[#This Row],[AKTIVNOST]]</f>
        <v>5</v>
      </c>
    </row>
    <row r="73" spans="1:24" x14ac:dyDescent="0.25">
      <c r="A73" s="3" t="s">
        <v>247</v>
      </c>
      <c r="B73" t="s">
        <v>248</v>
      </c>
      <c r="C73">
        <v>5</v>
      </c>
      <c r="D73">
        <v>4</v>
      </c>
      <c r="E73">
        <v>11</v>
      </c>
      <c r="F73">
        <v>11</v>
      </c>
      <c r="H73">
        <f t="shared" si="2"/>
        <v>31</v>
      </c>
      <c r="J73" t="s">
        <v>247</v>
      </c>
      <c r="K73" s="18" t="s">
        <v>108</v>
      </c>
      <c r="L73" t="s">
        <v>248</v>
      </c>
      <c r="M73" s="18" t="s">
        <v>248</v>
      </c>
      <c r="N73">
        <v>5</v>
      </c>
      <c r="O73">
        <v>4</v>
      </c>
      <c r="P73">
        <v>14</v>
      </c>
      <c r="Q73">
        <v>11</v>
      </c>
      <c r="S73">
        <f t="shared" si="3"/>
        <v>34</v>
      </c>
      <c r="T73"/>
      <c r="U73" s="21">
        <v>14</v>
      </c>
      <c r="V73" s="21">
        <v>11</v>
      </c>
      <c r="W73" s="21"/>
      <c r="X73">
        <f>O73-Table7[[#This Row],[AKTIVNOST]]</f>
        <v>-2</v>
      </c>
    </row>
    <row r="74" spans="1:24" x14ac:dyDescent="0.25">
      <c r="A74" s="3" t="s">
        <v>107</v>
      </c>
      <c r="B74" t="s">
        <v>108</v>
      </c>
      <c r="C74">
        <v>0</v>
      </c>
      <c r="D74">
        <v>0</v>
      </c>
      <c r="E74">
        <v>8</v>
      </c>
      <c r="F74">
        <v>8</v>
      </c>
      <c r="H74">
        <f t="shared" si="2"/>
        <v>16</v>
      </c>
      <c r="J74" t="s">
        <v>107</v>
      </c>
      <c r="K74" s="19" t="s">
        <v>425</v>
      </c>
      <c r="L74" t="s">
        <v>108</v>
      </c>
      <c r="M74" s="19" t="s">
        <v>108</v>
      </c>
      <c r="N74">
        <v>0</v>
      </c>
      <c r="O74">
        <v>0</v>
      </c>
      <c r="P74">
        <v>8</v>
      </c>
      <c r="Q74">
        <v>8</v>
      </c>
      <c r="S74">
        <f t="shared" si="3"/>
        <v>16</v>
      </c>
      <c r="T74"/>
      <c r="U74" s="21">
        <v>8</v>
      </c>
      <c r="V74" s="21">
        <v>8</v>
      </c>
      <c r="W74" s="21"/>
      <c r="X74">
        <f>O74-Table7[[#This Row],[AKTIVNOST]]</f>
        <v>-5</v>
      </c>
    </row>
    <row r="75" spans="1:24" x14ac:dyDescent="0.25">
      <c r="A75" s="3" t="s">
        <v>424</v>
      </c>
      <c r="B75" t="s">
        <v>425</v>
      </c>
      <c r="C75" s="1">
        <v>5</v>
      </c>
      <c r="D75">
        <v>5</v>
      </c>
      <c r="H75">
        <f t="shared" si="2"/>
        <v>10</v>
      </c>
      <c r="J75" t="s">
        <v>424</v>
      </c>
      <c r="K75" s="18" t="s">
        <v>51</v>
      </c>
      <c r="L75" t="s">
        <v>425</v>
      </c>
      <c r="M75" s="18" t="s">
        <v>425</v>
      </c>
      <c r="N75">
        <v>5</v>
      </c>
      <c r="O75">
        <v>5</v>
      </c>
      <c r="S75">
        <f t="shared" si="3"/>
        <v>10</v>
      </c>
      <c r="T75"/>
      <c r="W75" s="21"/>
      <c r="X75">
        <f>O75-Table7[[#This Row],[AKTIVNOST]]</f>
        <v>1</v>
      </c>
    </row>
    <row r="76" spans="1:24" x14ac:dyDescent="0.25">
      <c r="A76" s="3" t="s">
        <v>50</v>
      </c>
      <c r="B76" t="s">
        <v>51</v>
      </c>
      <c r="C76">
        <v>0</v>
      </c>
      <c r="D76">
        <v>6.5</v>
      </c>
      <c r="E76">
        <v>0</v>
      </c>
      <c r="F76">
        <v>0</v>
      </c>
      <c r="H76">
        <f t="shared" si="2"/>
        <v>6.5</v>
      </c>
      <c r="J76" t="s">
        <v>50</v>
      </c>
      <c r="K76" s="19" t="s">
        <v>278</v>
      </c>
      <c r="L76" t="s">
        <v>51</v>
      </c>
      <c r="M76" s="19" t="s">
        <v>51</v>
      </c>
      <c r="N76">
        <v>0</v>
      </c>
      <c r="O76">
        <v>6.5</v>
      </c>
      <c r="P76">
        <v>8</v>
      </c>
      <c r="Q76">
        <v>0</v>
      </c>
      <c r="S76">
        <f t="shared" si="3"/>
        <v>14.5</v>
      </c>
      <c r="T76"/>
      <c r="U76" s="21">
        <v>8</v>
      </c>
      <c r="V76" s="21">
        <v>0</v>
      </c>
      <c r="W76" s="21"/>
      <c r="X76">
        <f>O76-Table7[[#This Row],[AKTIVNOST]]</f>
        <v>6.5</v>
      </c>
    </row>
    <row r="77" spans="1:24" x14ac:dyDescent="0.25">
      <c r="A77" s="3" t="s">
        <v>277</v>
      </c>
      <c r="B77" t="s">
        <v>278</v>
      </c>
      <c r="C77">
        <v>0</v>
      </c>
      <c r="D77">
        <v>6</v>
      </c>
      <c r="E77">
        <v>0</v>
      </c>
      <c r="F77">
        <v>8</v>
      </c>
      <c r="H77">
        <f t="shared" si="2"/>
        <v>14</v>
      </c>
      <c r="J77" t="s">
        <v>277</v>
      </c>
      <c r="K77" s="18" t="s">
        <v>480</v>
      </c>
      <c r="L77" t="s">
        <v>278</v>
      </c>
      <c r="M77" s="18" t="s">
        <v>278</v>
      </c>
      <c r="N77">
        <v>0</v>
      </c>
      <c r="O77">
        <v>6</v>
      </c>
      <c r="P77">
        <v>10</v>
      </c>
      <c r="Q77">
        <v>8</v>
      </c>
      <c r="S77">
        <f t="shared" si="3"/>
        <v>24</v>
      </c>
      <c r="T77"/>
      <c r="U77" s="21">
        <v>10</v>
      </c>
      <c r="V77" s="21">
        <v>8</v>
      </c>
      <c r="W77" s="21"/>
      <c r="X77">
        <f>O77-Table7[[#This Row],[AKTIVNOST]]</f>
        <v>1</v>
      </c>
    </row>
    <row r="78" spans="1:24" x14ac:dyDescent="0.25">
      <c r="A78" s="3" t="s">
        <v>479</v>
      </c>
      <c r="B78" t="s">
        <v>480</v>
      </c>
      <c r="C78" s="1">
        <v>0</v>
      </c>
      <c r="D78">
        <v>0</v>
      </c>
      <c r="H78">
        <f t="shared" si="2"/>
        <v>0</v>
      </c>
      <c r="J78" t="s">
        <v>479</v>
      </c>
      <c r="K78" s="19" t="s">
        <v>242</v>
      </c>
      <c r="L78" t="s">
        <v>480</v>
      </c>
      <c r="M78" s="19" t="s">
        <v>480</v>
      </c>
      <c r="N78">
        <v>0</v>
      </c>
      <c r="O78">
        <v>0</v>
      </c>
      <c r="S78">
        <f t="shared" si="3"/>
        <v>0</v>
      </c>
      <c r="T78"/>
      <c r="W78" s="21"/>
      <c r="X78">
        <f>O78-Table7[[#This Row],[AKTIVNOST]]</f>
        <v>-6.5</v>
      </c>
    </row>
    <row r="79" spans="1:24" x14ac:dyDescent="0.25">
      <c r="A79" s="3" t="s">
        <v>241</v>
      </c>
      <c r="B79" t="s">
        <v>242</v>
      </c>
      <c r="C79">
        <v>0</v>
      </c>
      <c r="D79">
        <v>0</v>
      </c>
      <c r="E79">
        <v>0</v>
      </c>
      <c r="F79">
        <v>0</v>
      </c>
      <c r="H79">
        <f t="shared" si="2"/>
        <v>0</v>
      </c>
      <c r="J79" t="s">
        <v>241</v>
      </c>
      <c r="K79" s="18" t="s">
        <v>462</v>
      </c>
      <c r="L79" t="s">
        <v>242</v>
      </c>
      <c r="M79" s="18" t="s">
        <v>242</v>
      </c>
      <c r="N79">
        <v>0</v>
      </c>
      <c r="O79">
        <v>0</v>
      </c>
      <c r="P79">
        <v>0</v>
      </c>
      <c r="Q79">
        <v>0</v>
      </c>
      <c r="S79">
        <f t="shared" si="3"/>
        <v>0</v>
      </c>
      <c r="T79"/>
      <c r="U79" s="21">
        <v>0</v>
      </c>
      <c r="V79" s="21">
        <v>0</v>
      </c>
      <c r="W79" s="21"/>
      <c r="X79">
        <f>O79-Table7[[#This Row],[AKTIVNOST]]</f>
        <v>-10</v>
      </c>
    </row>
    <row r="80" spans="1:24" x14ac:dyDescent="0.25">
      <c r="A80" s="3" t="s">
        <v>70</v>
      </c>
      <c r="B80" t="s">
        <v>462</v>
      </c>
      <c r="C80">
        <v>5</v>
      </c>
      <c r="D80">
        <v>10</v>
      </c>
      <c r="E80">
        <v>15</v>
      </c>
      <c r="F80">
        <v>15</v>
      </c>
      <c r="G80">
        <v>10</v>
      </c>
      <c r="H80">
        <f t="shared" si="2"/>
        <v>55</v>
      </c>
      <c r="J80" t="s">
        <v>70</v>
      </c>
      <c r="K80" s="19" t="s">
        <v>484</v>
      </c>
      <c r="L80" t="s">
        <v>462</v>
      </c>
      <c r="M80" s="19" t="s">
        <v>462</v>
      </c>
      <c r="N80">
        <v>5</v>
      </c>
      <c r="O80">
        <v>10</v>
      </c>
      <c r="P80">
        <v>14</v>
      </c>
      <c r="Q80">
        <v>15</v>
      </c>
      <c r="R80">
        <v>10</v>
      </c>
      <c r="S80">
        <f t="shared" si="3"/>
        <v>54</v>
      </c>
      <c r="T80"/>
      <c r="U80" s="21">
        <v>14</v>
      </c>
      <c r="V80" s="21">
        <v>15</v>
      </c>
      <c r="W80" s="21">
        <v>10</v>
      </c>
      <c r="X80">
        <f>O80-Table7[[#This Row],[AKTIVNOST]]</f>
        <v>10</v>
      </c>
    </row>
    <row r="81" spans="1:24" x14ac:dyDescent="0.25">
      <c r="A81" s="3" t="s">
        <v>483</v>
      </c>
      <c r="B81" t="s">
        <v>484</v>
      </c>
      <c r="C81" s="1">
        <v>0</v>
      </c>
      <c r="D81">
        <v>0</v>
      </c>
      <c r="E81">
        <v>0</v>
      </c>
      <c r="F81">
        <v>9</v>
      </c>
      <c r="H81">
        <f t="shared" si="2"/>
        <v>9</v>
      </c>
      <c r="J81" t="s">
        <v>483</v>
      </c>
      <c r="K81" s="18" t="s">
        <v>94</v>
      </c>
      <c r="L81" t="s">
        <v>484</v>
      </c>
      <c r="M81" s="18" t="s">
        <v>484</v>
      </c>
      <c r="N81">
        <v>0</v>
      </c>
      <c r="O81">
        <v>0</v>
      </c>
      <c r="P81">
        <v>8</v>
      </c>
      <c r="Q81">
        <v>9</v>
      </c>
      <c r="S81">
        <f t="shared" si="3"/>
        <v>17</v>
      </c>
      <c r="T81"/>
      <c r="U81" s="21">
        <v>8</v>
      </c>
      <c r="V81" s="21">
        <v>9</v>
      </c>
      <c r="W81" s="21"/>
      <c r="X81">
        <f>O81-Table7[[#This Row],[AKTIVNOST]]</f>
        <v>0</v>
      </c>
    </row>
    <row r="82" spans="1:24" x14ac:dyDescent="0.25">
      <c r="A82" s="3" t="s">
        <v>93</v>
      </c>
      <c r="B82" t="s">
        <v>94</v>
      </c>
      <c r="C82">
        <v>5</v>
      </c>
      <c r="D82">
        <v>10</v>
      </c>
      <c r="E82">
        <v>15</v>
      </c>
      <c r="F82">
        <v>15</v>
      </c>
      <c r="G82">
        <v>10</v>
      </c>
      <c r="H82">
        <f t="shared" si="2"/>
        <v>55</v>
      </c>
      <c r="J82" t="s">
        <v>93</v>
      </c>
      <c r="K82" s="19" t="s">
        <v>380</v>
      </c>
      <c r="L82" t="s">
        <v>94</v>
      </c>
      <c r="M82" s="19" t="s">
        <v>94</v>
      </c>
      <c r="N82">
        <v>5</v>
      </c>
      <c r="O82">
        <v>10</v>
      </c>
      <c r="P82">
        <v>15</v>
      </c>
      <c r="Q82">
        <v>15</v>
      </c>
      <c r="R82">
        <v>10</v>
      </c>
      <c r="S82">
        <f t="shared" si="3"/>
        <v>55</v>
      </c>
      <c r="T82"/>
      <c r="U82" s="21">
        <v>15</v>
      </c>
      <c r="V82" s="21">
        <v>15</v>
      </c>
      <c r="W82" s="21">
        <v>10</v>
      </c>
      <c r="X82">
        <f>O82-Table7[[#This Row],[AKTIVNOST]]</f>
        <v>0</v>
      </c>
    </row>
    <row r="83" spans="1:24" x14ac:dyDescent="0.25">
      <c r="A83" s="3" t="s">
        <v>379</v>
      </c>
      <c r="B83" t="s">
        <v>380</v>
      </c>
      <c r="C83">
        <v>0</v>
      </c>
      <c r="D83">
        <v>1</v>
      </c>
      <c r="H83">
        <f t="shared" si="2"/>
        <v>1</v>
      </c>
      <c r="J83" t="s">
        <v>379</v>
      </c>
      <c r="K83" s="18" t="s">
        <v>49</v>
      </c>
      <c r="L83" t="s">
        <v>380</v>
      </c>
      <c r="M83" s="18" t="s">
        <v>380</v>
      </c>
      <c r="N83">
        <v>0</v>
      </c>
      <c r="O83">
        <v>1</v>
      </c>
      <c r="S83">
        <f t="shared" si="3"/>
        <v>1</v>
      </c>
      <c r="T83"/>
      <c r="W83" s="21"/>
      <c r="X83">
        <f>O83-Table7[[#This Row],[AKTIVNOST]]</f>
        <v>1</v>
      </c>
    </row>
    <row r="84" spans="1:24" x14ac:dyDescent="0.25">
      <c r="A84" s="3" t="s">
        <v>48</v>
      </c>
      <c r="B84" t="s">
        <v>49</v>
      </c>
      <c r="C84">
        <v>0</v>
      </c>
      <c r="D84">
        <v>4</v>
      </c>
      <c r="E84">
        <v>15</v>
      </c>
      <c r="F84">
        <v>15</v>
      </c>
      <c r="H84">
        <f t="shared" si="2"/>
        <v>34</v>
      </c>
      <c r="J84" t="s">
        <v>48</v>
      </c>
      <c r="K84" s="19" t="s">
        <v>35</v>
      </c>
      <c r="L84" t="s">
        <v>49</v>
      </c>
      <c r="M84" s="19" t="s">
        <v>49</v>
      </c>
      <c r="N84">
        <v>0</v>
      </c>
      <c r="O84">
        <v>4</v>
      </c>
      <c r="P84">
        <v>10</v>
      </c>
      <c r="Q84">
        <v>15</v>
      </c>
      <c r="S84">
        <f t="shared" si="3"/>
        <v>29</v>
      </c>
      <c r="T84"/>
      <c r="U84" s="21">
        <v>10</v>
      </c>
      <c r="V84" s="21">
        <v>15</v>
      </c>
      <c r="W84" s="21"/>
      <c r="X84">
        <f>O84-Table7[[#This Row],[AKTIVNOST]]</f>
        <v>-6</v>
      </c>
    </row>
    <row r="85" spans="1:24" x14ac:dyDescent="0.25">
      <c r="A85" s="3" t="s">
        <v>34</v>
      </c>
      <c r="B85" t="s">
        <v>35</v>
      </c>
      <c r="C85">
        <v>0</v>
      </c>
      <c r="D85">
        <v>1.5</v>
      </c>
      <c r="F85">
        <v>10</v>
      </c>
      <c r="H85">
        <f t="shared" si="2"/>
        <v>11.5</v>
      </c>
      <c r="J85" t="s">
        <v>34</v>
      </c>
      <c r="K85" s="18" t="s">
        <v>482</v>
      </c>
      <c r="L85" t="s">
        <v>35</v>
      </c>
      <c r="M85" s="18" t="s">
        <v>35</v>
      </c>
      <c r="N85">
        <v>0</v>
      </c>
      <c r="O85">
        <v>1.5</v>
      </c>
      <c r="P85">
        <v>9</v>
      </c>
      <c r="Q85">
        <v>10</v>
      </c>
      <c r="S85">
        <f t="shared" si="3"/>
        <v>20.5</v>
      </c>
      <c r="T85"/>
      <c r="U85" s="21">
        <v>9</v>
      </c>
      <c r="V85" s="21">
        <v>10</v>
      </c>
      <c r="W85" s="21"/>
      <c r="X85">
        <f>O85-Table7[[#This Row],[AKTIVNOST]]</f>
        <v>0.5</v>
      </c>
    </row>
    <row r="86" spans="1:24" x14ac:dyDescent="0.25">
      <c r="A86" s="3" t="s">
        <v>481</v>
      </c>
      <c r="B86" t="s">
        <v>482</v>
      </c>
      <c r="C86" s="1">
        <v>0</v>
      </c>
      <c r="D86">
        <v>0</v>
      </c>
      <c r="H86">
        <f t="shared" si="2"/>
        <v>0</v>
      </c>
      <c r="J86" t="s">
        <v>481</v>
      </c>
      <c r="K86" s="19" t="s">
        <v>1</v>
      </c>
      <c r="L86" t="s">
        <v>482</v>
      </c>
      <c r="M86" s="19" t="s">
        <v>482</v>
      </c>
      <c r="N86">
        <v>0</v>
      </c>
      <c r="O86">
        <v>0</v>
      </c>
      <c r="P86">
        <v>0</v>
      </c>
      <c r="S86">
        <f t="shared" si="3"/>
        <v>0</v>
      </c>
      <c r="T86"/>
      <c r="U86" s="21">
        <v>0</v>
      </c>
      <c r="W86" s="21"/>
      <c r="X86">
        <f>O86-Table7[[#This Row],[AKTIVNOST]]</f>
        <v>-4</v>
      </c>
    </row>
    <row r="87" spans="1:24" x14ac:dyDescent="0.25">
      <c r="A87" s="3" t="s">
        <v>0</v>
      </c>
      <c r="B87" t="s">
        <v>1</v>
      </c>
      <c r="C87">
        <v>5</v>
      </c>
      <c r="D87">
        <v>10</v>
      </c>
      <c r="E87">
        <v>12</v>
      </c>
      <c r="F87">
        <v>12</v>
      </c>
      <c r="G87">
        <v>10</v>
      </c>
      <c r="H87">
        <f t="shared" si="2"/>
        <v>49</v>
      </c>
      <c r="J87" t="s">
        <v>0</v>
      </c>
      <c r="K87" s="18" t="s">
        <v>167</v>
      </c>
      <c r="L87" t="s">
        <v>1</v>
      </c>
      <c r="M87" s="18" t="s">
        <v>1</v>
      </c>
      <c r="N87">
        <v>5</v>
      </c>
      <c r="O87">
        <v>10</v>
      </c>
      <c r="P87">
        <v>14.5</v>
      </c>
      <c r="Q87">
        <v>12</v>
      </c>
      <c r="R87">
        <v>10</v>
      </c>
      <c r="S87">
        <f t="shared" si="3"/>
        <v>51.5</v>
      </c>
      <c r="T87"/>
      <c r="U87" s="21">
        <v>14.5</v>
      </c>
      <c r="V87" s="21">
        <v>12</v>
      </c>
      <c r="W87" s="21">
        <v>10</v>
      </c>
      <c r="X87">
        <f>O87-Table7[[#This Row],[AKTIVNOST]]</f>
        <v>8.5</v>
      </c>
    </row>
    <row r="88" spans="1:24" x14ac:dyDescent="0.25">
      <c r="A88" s="3" t="s">
        <v>166</v>
      </c>
      <c r="B88" t="s">
        <v>167</v>
      </c>
      <c r="C88">
        <v>0</v>
      </c>
      <c r="D88">
        <v>5.5</v>
      </c>
      <c r="E88">
        <v>0</v>
      </c>
      <c r="F88">
        <v>9.5</v>
      </c>
      <c r="H88">
        <f t="shared" si="2"/>
        <v>15</v>
      </c>
      <c r="J88" t="s">
        <v>166</v>
      </c>
      <c r="K88" s="19" t="s">
        <v>238</v>
      </c>
      <c r="L88" t="s">
        <v>167</v>
      </c>
      <c r="M88" s="19" t="s">
        <v>167</v>
      </c>
      <c r="N88">
        <v>0</v>
      </c>
      <c r="O88">
        <v>5.5</v>
      </c>
      <c r="P88">
        <v>11</v>
      </c>
      <c r="Q88">
        <v>9.5</v>
      </c>
      <c r="S88">
        <f t="shared" si="3"/>
        <v>26</v>
      </c>
      <c r="T88"/>
      <c r="U88" s="21">
        <v>11</v>
      </c>
      <c r="V88" s="21">
        <v>9.5</v>
      </c>
      <c r="W88" s="21"/>
      <c r="X88">
        <f>O88-Table7[[#This Row],[AKTIVNOST]]</f>
        <v>5.5</v>
      </c>
    </row>
    <row r="89" spans="1:24" x14ac:dyDescent="0.25">
      <c r="A89" s="3" t="s">
        <v>237</v>
      </c>
      <c r="B89" t="s">
        <v>238</v>
      </c>
      <c r="C89">
        <v>5</v>
      </c>
      <c r="D89">
        <v>10</v>
      </c>
      <c r="E89">
        <v>14.5</v>
      </c>
      <c r="F89">
        <v>14.5</v>
      </c>
      <c r="G89">
        <v>10</v>
      </c>
      <c r="H89">
        <f t="shared" si="2"/>
        <v>54</v>
      </c>
      <c r="J89" t="s">
        <v>237</v>
      </c>
      <c r="K89" s="18" t="s">
        <v>397</v>
      </c>
      <c r="L89" t="s">
        <v>238</v>
      </c>
      <c r="M89" s="18" t="s">
        <v>238</v>
      </c>
      <c r="N89">
        <v>5</v>
      </c>
      <c r="O89">
        <v>10</v>
      </c>
      <c r="P89">
        <v>13.5</v>
      </c>
      <c r="Q89">
        <v>14.5</v>
      </c>
      <c r="R89">
        <v>10</v>
      </c>
      <c r="S89">
        <f t="shared" si="3"/>
        <v>53</v>
      </c>
      <c r="T89"/>
      <c r="U89" s="21">
        <v>13.5</v>
      </c>
      <c r="V89" s="21">
        <v>14.5</v>
      </c>
      <c r="W89" s="21">
        <v>10</v>
      </c>
      <c r="X89">
        <f>O89-Table7[[#This Row],[AKTIVNOST]]</f>
        <v>0</v>
      </c>
    </row>
    <row r="90" spans="1:24" x14ac:dyDescent="0.25">
      <c r="A90" s="3" t="s">
        <v>114</v>
      </c>
      <c r="B90" t="s">
        <v>397</v>
      </c>
      <c r="C90">
        <v>5</v>
      </c>
      <c r="D90">
        <v>9</v>
      </c>
      <c r="E90">
        <v>12</v>
      </c>
      <c r="F90">
        <v>12</v>
      </c>
      <c r="G90">
        <v>10</v>
      </c>
      <c r="H90">
        <f t="shared" si="2"/>
        <v>48</v>
      </c>
      <c r="J90" t="s">
        <v>114</v>
      </c>
      <c r="K90" s="19" t="s">
        <v>116</v>
      </c>
      <c r="L90" t="s">
        <v>397</v>
      </c>
      <c r="M90" s="19" t="s">
        <v>397</v>
      </c>
      <c r="N90">
        <v>5</v>
      </c>
      <c r="O90">
        <v>9</v>
      </c>
      <c r="P90">
        <v>10.5</v>
      </c>
      <c r="Q90">
        <v>12</v>
      </c>
      <c r="R90">
        <v>10</v>
      </c>
      <c r="S90">
        <f t="shared" si="3"/>
        <v>46.5</v>
      </c>
      <c r="T90"/>
      <c r="U90" s="21">
        <v>10.5</v>
      </c>
      <c r="V90" s="21">
        <v>12</v>
      </c>
      <c r="W90" s="21">
        <v>10</v>
      </c>
      <c r="X90">
        <f>O90-Table7[[#This Row],[AKTIVNOST]]</f>
        <v>3.5</v>
      </c>
    </row>
    <row r="91" spans="1:24" x14ac:dyDescent="0.25">
      <c r="A91" s="3" t="s">
        <v>115</v>
      </c>
      <c r="B91" t="s">
        <v>116</v>
      </c>
      <c r="C91">
        <v>5</v>
      </c>
      <c r="D91">
        <v>10</v>
      </c>
      <c r="E91">
        <v>14</v>
      </c>
      <c r="F91">
        <v>14</v>
      </c>
      <c r="G91">
        <v>10</v>
      </c>
      <c r="H91">
        <f t="shared" si="2"/>
        <v>53</v>
      </c>
      <c r="J91" t="s">
        <v>115</v>
      </c>
      <c r="K91" s="18" t="s">
        <v>399</v>
      </c>
      <c r="L91" t="s">
        <v>116</v>
      </c>
      <c r="M91" s="18" t="s">
        <v>116</v>
      </c>
      <c r="N91">
        <v>5</v>
      </c>
      <c r="O91">
        <v>10</v>
      </c>
      <c r="P91">
        <v>13</v>
      </c>
      <c r="Q91">
        <v>14</v>
      </c>
      <c r="R91">
        <v>10</v>
      </c>
      <c r="S91">
        <f t="shared" si="3"/>
        <v>52</v>
      </c>
      <c r="T91"/>
      <c r="U91" s="21">
        <v>13</v>
      </c>
      <c r="V91" s="21">
        <v>14</v>
      </c>
      <c r="W91" s="21">
        <v>10</v>
      </c>
      <c r="X91">
        <f>O91-Table7[[#This Row],[AKTIVNOST]]</f>
        <v>0</v>
      </c>
    </row>
    <row r="92" spans="1:24" x14ac:dyDescent="0.25">
      <c r="A92" s="3" t="s">
        <v>13</v>
      </c>
      <c r="B92" t="s">
        <v>399</v>
      </c>
      <c r="C92">
        <v>5</v>
      </c>
      <c r="D92">
        <v>10</v>
      </c>
      <c r="E92">
        <v>12.5</v>
      </c>
      <c r="F92">
        <v>12.5</v>
      </c>
      <c r="G92">
        <v>10</v>
      </c>
      <c r="H92">
        <f t="shared" si="2"/>
        <v>50</v>
      </c>
      <c r="J92" t="s">
        <v>13</v>
      </c>
      <c r="K92" s="19" t="s">
        <v>463</v>
      </c>
      <c r="L92" t="s">
        <v>399</v>
      </c>
      <c r="M92" s="19" t="s">
        <v>399</v>
      </c>
      <c r="N92">
        <v>5</v>
      </c>
      <c r="O92">
        <v>10</v>
      </c>
      <c r="P92">
        <v>15</v>
      </c>
      <c r="Q92">
        <v>12.5</v>
      </c>
      <c r="R92">
        <v>10</v>
      </c>
      <c r="S92">
        <f t="shared" si="3"/>
        <v>52.5</v>
      </c>
      <c r="T92"/>
      <c r="U92" s="21">
        <v>15</v>
      </c>
      <c r="V92" s="21">
        <v>12.5</v>
      </c>
      <c r="W92" s="21">
        <v>10</v>
      </c>
      <c r="X92">
        <f>O92-Table7[[#This Row],[AKTIVNOST]]</f>
        <v>1</v>
      </c>
    </row>
    <row r="93" spans="1:24" x14ac:dyDescent="0.25">
      <c r="A93" s="3" t="s">
        <v>464</v>
      </c>
      <c r="B93" t="s">
        <v>463</v>
      </c>
      <c r="C93" s="1">
        <v>0</v>
      </c>
      <c r="D93">
        <v>0</v>
      </c>
      <c r="H93">
        <f t="shared" si="2"/>
        <v>0</v>
      </c>
      <c r="J93" t="s">
        <v>464</v>
      </c>
      <c r="K93" s="18" t="s">
        <v>284</v>
      </c>
      <c r="L93" t="s">
        <v>463</v>
      </c>
      <c r="M93" s="18" t="s">
        <v>463</v>
      </c>
      <c r="N93">
        <v>0</v>
      </c>
      <c r="O93">
        <v>0</v>
      </c>
      <c r="S93">
        <f t="shared" si="3"/>
        <v>0</v>
      </c>
      <c r="T93"/>
      <c r="W93" s="21"/>
      <c r="X93">
        <f>O93-Table7[[#This Row],[AKTIVNOST]]</f>
        <v>-10</v>
      </c>
    </row>
    <row r="94" spans="1:24" x14ac:dyDescent="0.25">
      <c r="A94" s="3" t="s">
        <v>283</v>
      </c>
      <c r="B94" t="s">
        <v>284</v>
      </c>
      <c r="C94">
        <v>5</v>
      </c>
      <c r="D94">
        <v>8</v>
      </c>
      <c r="E94">
        <v>10.5</v>
      </c>
      <c r="F94">
        <v>10.5</v>
      </c>
      <c r="H94">
        <f t="shared" si="2"/>
        <v>34</v>
      </c>
      <c r="J94" t="s">
        <v>283</v>
      </c>
      <c r="K94" s="19" t="s">
        <v>98</v>
      </c>
      <c r="L94" t="s">
        <v>284</v>
      </c>
      <c r="M94" s="19" t="s">
        <v>284</v>
      </c>
      <c r="N94">
        <v>5</v>
      </c>
      <c r="O94">
        <v>8</v>
      </c>
      <c r="P94">
        <v>9</v>
      </c>
      <c r="Q94">
        <v>10.5</v>
      </c>
      <c r="S94">
        <f t="shared" si="3"/>
        <v>32.5</v>
      </c>
      <c r="T94"/>
      <c r="U94" s="21">
        <v>9</v>
      </c>
      <c r="V94" s="21">
        <v>10.5</v>
      </c>
      <c r="W94" s="21"/>
      <c r="X94">
        <f>O94-Table7[[#This Row],[AKTIVNOST]]</f>
        <v>-2</v>
      </c>
    </row>
    <row r="95" spans="1:24" x14ac:dyDescent="0.25">
      <c r="A95" s="3" t="s">
        <v>97</v>
      </c>
      <c r="B95" t="s">
        <v>98</v>
      </c>
      <c r="C95">
        <v>0</v>
      </c>
      <c r="D95">
        <v>10</v>
      </c>
      <c r="E95">
        <v>10.5</v>
      </c>
      <c r="F95">
        <v>10.5</v>
      </c>
      <c r="G95">
        <v>10</v>
      </c>
      <c r="H95">
        <f t="shared" si="2"/>
        <v>41</v>
      </c>
      <c r="J95" t="s">
        <v>97</v>
      </c>
      <c r="K95" s="18" t="s">
        <v>232</v>
      </c>
      <c r="L95" t="s">
        <v>98</v>
      </c>
      <c r="M95" s="18" t="s">
        <v>98</v>
      </c>
      <c r="N95">
        <v>0</v>
      </c>
      <c r="O95">
        <v>10</v>
      </c>
      <c r="P95">
        <v>8</v>
      </c>
      <c r="Q95">
        <v>10.5</v>
      </c>
      <c r="R95">
        <v>10</v>
      </c>
      <c r="S95">
        <f t="shared" si="3"/>
        <v>38.5</v>
      </c>
      <c r="T95"/>
      <c r="U95" s="21">
        <v>8</v>
      </c>
      <c r="V95" s="21">
        <v>10.5</v>
      </c>
      <c r="W95" s="21">
        <v>10</v>
      </c>
      <c r="X95">
        <f>O95-Table7[[#This Row],[AKTIVNOST]]</f>
        <v>10</v>
      </c>
    </row>
    <row r="96" spans="1:24" x14ac:dyDescent="0.25">
      <c r="A96" s="3" t="s">
        <v>231</v>
      </c>
      <c r="B96" t="s">
        <v>232</v>
      </c>
      <c r="C96">
        <v>5</v>
      </c>
      <c r="D96">
        <v>10</v>
      </c>
      <c r="E96">
        <v>13</v>
      </c>
      <c r="F96">
        <v>13</v>
      </c>
      <c r="G96">
        <v>10</v>
      </c>
      <c r="H96">
        <f t="shared" si="2"/>
        <v>51</v>
      </c>
      <c r="J96" t="s">
        <v>231</v>
      </c>
      <c r="K96" s="19" t="s">
        <v>43</v>
      </c>
      <c r="L96" t="s">
        <v>232</v>
      </c>
      <c r="M96" s="19" t="s">
        <v>232</v>
      </c>
      <c r="N96">
        <v>5</v>
      </c>
      <c r="O96">
        <v>10</v>
      </c>
      <c r="P96">
        <v>15</v>
      </c>
      <c r="Q96">
        <v>13</v>
      </c>
      <c r="R96">
        <v>10</v>
      </c>
      <c r="S96">
        <f t="shared" si="3"/>
        <v>53</v>
      </c>
      <c r="T96"/>
      <c r="U96" s="21">
        <v>15</v>
      </c>
      <c r="V96" s="21">
        <v>13</v>
      </c>
      <c r="W96" s="21">
        <v>10</v>
      </c>
      <c r="X96">
        <f>O96-Table7[[#This Row],[AKTIVNOST]]</f>
        <v>2</v>
      </c>
    </row>
    <row r="97" spans="1:24" x14ac:dyDescent="0.25">
      <c r="A97" s="3" t="s">
        <v>42</v>
      </c>
      <c r="B97" t="s">
        <v>43</v>
      </c>
      <c r="C97">
        <v>0</v>
      </c>
      <c r="D97">
        <v>0</v>
      </c>
      <c r="H97">
        <f t="shared" si="2"/>
        <v>0</v>
      </c>
      <c r="J97" t="s">
        <v>42</v>
      </c>
      <c r="K97" s="18" t="s">
        <v>41</v>
      </c>
      <c r="L97" t="s">
        <v>43</v>
      </c>
      <c r="M97" s="18" t="s">
        <v>43</v>
      </c>
      <c r="N97">
        <v>0</v>
      </c>
      <c r="O97">
        <v>0</v>
      </c>
      <c r="P97">
        <v>8</v>
      </c>
      <c r="S97">
        <f t="shared" si="3"/>
        <v>8</v>
      </c>
      <c r="T97"/>
      <c r="U97" s="21">
        <v>8</v>
      </c>
      <c r="W97" s="21"/>
      <c r="X97">
        <f>O97-Table7[[#This Row],[AKTIVNOST]]</f>
        <v>-10</v>
      </c>
    </row>
    <row r="98" spans="1:24" x14ac:dyDescent="0.25">
      <c r="A98" s="3" t="s">
        <v>40</v>
      </c>
      <c r="B98" t="s">
        <v>41</v>
      </c>
      <c r="C98">
        <v>0</v>
      </c>
      <c r="D98">
        <v>1</v>
      </c>
      <c r="H98">
        <f t="shared" si="2"/>
        <v>1</v>
      </c>
      <c r="J98" t="s">
        <v>40</v>
      </c>
      <c r="K98" s="19" t="s">
        <v>267</v>
      </c>
      <c r="L98" t="s">
        <v>41</v>
      </c>
      <c r="M98" s="19" t="s">
        <v>41</v>
      </c>
      <c r="N98">
        <v>0</v>
      </c>
      <c r="O98">
        <v>1</v>
      </c>
      <c r="P98">
        <v>0</v>
      </c>
      <c r="S98">
        <f t="shared" si="3"/>
        <v>1</v>
      </c>
      <c r="T98"/>
      <c r="U98" s="21">
        <v>0</v>
      </c>
      <c r="W98" s="21"/>
      <c r="X98">
        <f>O98-Table7[[#This Row],[AKTIVNOST]]</f>
        <v>-9</v>
      </c>
    </row>
    <row r="99" spans="1:24" x14ac:dyDescent="0.25">
      <c r="A99" s="3" t="s">
        <v>266</v>
      </c>
      <c r="B99" t="s">
        <v>267</v>
      </c>
      <c r="C99">
        <v>0</v>
      </c>
      <c r="D99">
        <v>1</v>
      </c>
      <c r="H99">
        <f t="shared" si="2"/>
        <v>1</v>
      </c>
      <c r="J99" t="s">
        <v>266</v>
      </c>
      <c r="K99" s="18" t="s">
        <v>265</v>
      </c>
      <c r="L99" t="s">
        <v>267</v>
      </c>
      <c r="M99" s="18" t="s">
        <v>267</v>
      </c>
      <c r="N99">
        <v>0</v>
      </c>
      <c r="O99">
        <v>1</v>
      </c>
      <c r="P99">
        <v>10.5</v>
      </c>
      <c r="S99">
        <f t="shared" si="3"/>
        <v>11.5</v>
      </c>
      <c r="T99"/>
      <c r="U99" s="21">
        <v>10.5</v>
      </c>
      <c r="W99" s="21"/>
      <c r="X99">
        <f>O99-Table7[[#This Row],[AKTIVNOST]]</f>
        <v>-3</v>
      </c>
    </row>
    <row r="100" spans="1:24" x14ac:dyDescent="0.25">
      <c r="A100" s="3" t="s">
        <v>264</v>
      </c>
      <c r="B100" t="s">
        <v>265</v>
      </c>
      <c r="C100">
        <v>5</v>
      </c>
      <c r="D100">
        <v>7</v>
      </c>
      <c r="E100">
        <v>11</v>
      </c>
      <c r="F100">
        <v>11</v>
      </c>
      <c r="H100">
        <f t="shared" si="2"/>
        <v>34</v>
      </c>
      <c r="J100" t="s">
        <v>264</v>
      </c>
      <c r="K100" s="19" t="s">
        <v>263</v>
      </c>
      <c r="L100" t="s">
        <v>265</v>
      </c>
      <c r="M100" s="19" t="s">
        <v>265</v>
      </c>
      <c r="N100">
        <v>5</v>
      </c>
      <c r="O100">
        <v>7</v>
      </c>
      <c r="P100">
        <v>15</v>
      </c>
      <c r="Q100">
        <v>11</v>
      </c>
      <c r="S100">
        <f t="shared" si="3"/>
        <v>38</v>
      </c>
      <c r="T100"/>
      <c r="U100" s="21">
        <v>15</v>
      </c>
      <c r="V100" s="21">
        <v>11</v>
      </c>
      <c r="W100" s="21"/>
      <c r="X100">
        <f>O100-Table7[[#This Row],[AKTIVNOST]]</f>
        <v>5</v>
      </c>
    </row>
    <row r="101" spans="1:24" x14ac:dyDescent="0.25">
      <c r="A101" s="3" t="s">
        <v>262</v>
      </c>
      <c r="B101" t="s">
        <v>263</v>
      </c>
      <c r="C101">
        <v>5</v>
      </c>
      <c r="D101">
        <v>6</v>
      </c>
      <c r="E101">
        <v>11</v>
      </c>
      <c r="F101">
        <v>11</v>
      </c>
      <c r="H101">
        <f t="shared" si="2"/>
        <v>33</v>
      </c>
      <c r="J101" t="s">
        <v>262</v>
      </c>
      <c r="K101" s="18" t="s">
        <v>197</v>
      </c>
      <c r="L101" t="s">
        <v>263</v>
      </c>
      <c r="M101" s="18" t="s">
        <v>263</v>
      </c>
      <c r="N101">
        <v>5</v>
      </c>
      <c r="O101">
        <v>6</v>
      </c>
      <c r="P101">
        <v>10</v>
      </c>
      <c r="Q101">
        <v>11</v>
      </c>
      <c r="S101">
        <f t="shared" si="3"/>
        <v>32</v>
      </c>
      <c r="T101"/>
      <c r="U101" s="21">
        <v>10</v>
      </c>
      <c r="V101" s="21">
        <v>11</v>
      </c>
      <c r="W101" s="21"/>
      <c r="X101">
        <f>O101-Table7[[#This Row],[AKTIVNOST]]</f>
        <v>6</v>
      </c>
    </row>
    <row r="102" spans="1:24" x14ac:dyDescent="0.25">
      <c r="A102" s="3" t="s">
        <v>196</v>
      </c>
      <c r="B102" t="s">
        <v>197</v>
      </c>
      <c r="C102">
        <v>5</v>
      </c>
      <c r="D102">
        <v>7</v>
      </c>
      <c r="E102">
        <v>0</v>
      </c>
      <c r="F102">
        <v>11.5</v>
      </c>
      <c r="H102">
        <f t="shared" si="2"/>
        <v>23.5</v>
      </c>
      <c r="J102" t="s">
        <v>196</v>
      </c>
      <c r="K102" s="19" t="s">
        <v>80</v>
      </c>
      <c r="L102" t="s">
        <v>197</v>
      </c>
      <c r="M102" s="19" t="s">
        <v>197</v>
      </c>
      <c r="N102">
        <v>5</v>
      </c>
      <c r="O102">
        <v>7</v>
      </c>
      <c r="P102">
        <v>0</v>
      </c>
      <c r="Q102">
        <v>11.5</v>
      </c>
      <c r="S102">
        <f t="shared" si="3"/>
        <v>23.5</v>
      </c>
      <c r="T102"/>
      <c r="U102" s="21">
        <v>0</v>
      </c>
      <c r="V102" s="21">
        <v>11.5</v>
      </c>
      <c r="W102" s="21"/>
      <c r="X102">
        <f>O102-Table7[[#This Row],[AKTIVNOST]]</f>
        <v>7</v>
      </c>
    </row>
    <row r="103" spans="1:24" x14ac:dyDescent="0.25">
      <c r="A103" s="3" t="s">
        <v>79</v>
      </c>
      <c r="B103" t="s">
        <v>80</v>
      </c>
      <c r="C103">
        <v>5</v>
      </c>
      <c r="D103">
        <v>5</v>
      </c>
      <c r="E103">
        <v>0</v>
      </c>
      <c r="F103">
        <v>0</v>
      </c>
      <c r="H103">
        <f t="shared" si="2"/>
        <v>10</v>
      </c>
      <c r="J103" t="s">
        <v>79</v>
      </c>
      <c r="K103" s="18" t="s">
        <v>88</v>
      </c>
      <c r="L103" t="s">
        <v>80</v>
      </c>
      <c r="M103" s="18" t="s">
        <v>80</v>
      </c>
      <c r="N103">
        <v>5</v>
      </c>
      <c r="O103">
        <v>5</v>
      </c>
      <c r="P103">
        <v>13</v>
      </c>
      <c r="Q103">
        <v>0</v>
      </c>
      <c r="S103">
        <f t="shared" si="3"/>
        <v>23</v>
      </c>
      <c r="T103"/>
      <c r="U103" s="21">
        <v>13</v>
      </c>
      <c r="V103" s="21">
        <v>0</v>
      </c>
      <c r="W103" s="21"/>
      <c r="X103">
        <f>O103-Table7[[#This Row],[AKTIVNOST]]</f>
        <v>4</v>
      </c>
    </row>
    <row r="104" spans="1:24" x14ac:dyDescent="0.25">
      <c r="A104" s="3" t="s">
        <v>87</v>
      </c>
      <c r="B104" t="s">
        <v>88</v>
      </c>
      <c r="C104">
        <v>5</v>
      </c>
      <c r="D104">
        <v>9</v>
      </c>
      <c r="E104">
        <v>11</v>
      </c>
      <c r="F104">
        <v>11</v>
      </c>
      <c r="H104">
        <f t="shared" si="2"/>
        <v>36</v>
      </c>
      <c r="J104" t="s">
        <v>87</v>
      </c>
      <c r="K104" s="19" t="s">
        <v>524</v>
      </c>
      <c r="L104" t="s">
        <v>88</v>
      </c>
      <c r="M104" s="19" t="s">
        <v>88</v>
      </c>
      <c r="N104">
        <v>5</v>
      </c>
      <c r="O104">
        <v>9</v>
      </c>
      <c r="P104">
        <v>10.5</v>
      </c>
      <c r="Q104">
        <v>11</v>
      </c>
      <c r="S104">
        <f t="shared" si="3"/>
        <v>35.5</v>
      </c>
      <c r="T104"/>
      <c r="U104" s="21">
        <v>10.5</v>
      </c>
      <c r="V104" s="21">
        <v>11</v>
      </c>
      <c r="W104" s="21"/>
      <c r="X104">
        <f>O104-Table7[[#This Row],[AKTIVNOST]]</f>
        <v>8</v>
      </c>
    </row>
    <row r="105" spans="1:24" x14ac:dyDescent="0.25">
      <c r="A105" t="s">
        <v>523</v>
      </c>
      <c r="B105" t="s">
        <v>524</v>
      </c>
      <c r="C105">
        <v>0</v>
      </c>
      <c r="D105">
        <v>0</v>
      </c>
      <c r="E105">
        <v>0</v>
      </c>
      <c r="F105">
        <v>0</v>
      </c>
      <c r="H105">
        <f t="shared" si="2"/>
        <v>0</v>
      </c>
      <c r="J105" t="s">
        <v>523</v>
      </c>
      <c r="K105" s="18" t="s">
        <v>39</v>
      </c>
      <c r="L105" t="s">
        <v>524</v>
      </c>
      <c r="M105" s="19"/>
      <c r="N105">
        <v>0</v>
      </c>
      <c r="O105">
        <v>0</v>
      </c>
      <c r="P105">
        <v>0</v>
      </c>
      <c r="Q105">
        <v>0</v>
      </c>
      <c r="S105">
        <f t="shared" si="3"/>
        <v>0</v>
      </c>
      <c r="T105"/>
      <c r="U105" s="21">
        <v>0</v>
      </c>
      <c r="V105" s="21">
        <v>0</v>
      </c>
      <c r="W105" s="21"/>
      <c r="X105">
        <f>O105-Table7[[#This Row],[AKTIVNOST]]</f>
        <v>-7</v>
      </c>
    </row>
    <row r="106" spans="1:24" x14ac:dyDescent="0.25">
      <c r="A106" s="3" t="s">
        <v>38</v>
      </c>
      <c r="B106" t="s">
        <v>39</v>
      </c>
      <c r="C106">
        <v>5</v>
      </c>
      <c r="D106">
        <v>10</v>
      </c>
      <c r="E106">
        <v>11</v>
      </c>
      <c r="F106">
        <v>11</v>
      </c>
      <c r="H106">
        <f t="shared" si="2"/>
        <v>37</v>
      </c>
      <c r="J106" t="s">
        <v>38</v>
      </c>
      <c r="K106" s="19" t="s">
        <v>39</v>
      </c>
      <c r="L106" t="s">
        <v>39</v>
      </c>
      <c r="M106" s="18" t="s">
        <v>39</v>
      </c>
      <c r="N106">
        <v>5</v>
      </c>
      <c r="O106">
        <v>10</v>
      </c>
      <c r="P106">
        <v>9.5</v>
      </c>
      <c r="Q106">
        <v>11</v>
      </c>
      <c r="S106">
        <f t="shared" si="3"/>
        <v>35.5</v>
      </c>
      <c r="T106"/>
      <c r="U106" s="21">
        <v>9.5</v>
      </c>
      <c r="V106" s="21">
        <v>11</v>
      </c>
      <c r="W106" s="21"/>
      <c r="X106">
        <f>O106-Table7[[#This Row],[AKTIVNOST]]</f>
        <v>4</v>
      </c>
    </row>
    <row r="107" spans="1:24" x14ac:dyDescent="0.25">
      <c r="A107" s="3" t="s">
        <v>216</v>
      </c>
      <c r="B107" t="s">
        <v>39</v>
      </c>
      <c r="C107">
        <v>5</v>
      </c>
      <c r="D107">
        <v>10</v>
      </c>
      <c r="E107">
        <v>0</v>
      </c>
      <c r="F107">
        <v>0</v>
      </c>
      <c r="H107">
        <f t="shared" si="2"/>
        <v>15</v>
      </c>
      <c r="J107" t="s">
        <v>216</v>
      </c>
      <c r="K107" s="18" t="s">
        <v>261</v>
      </c>
      <c r="L107" t="s">
        <v>39</v>
      </c>
      <c r="M107" s="19" t="s">
        <v>39</v>
      </c>
      <c r="N107">
        <v>5</v>
      </c>
      <c r="O107">
        <v>10</v>
      </c>
      <c r="P107">
        <v>8</v>
      </c>
      <c r="Q107">
        <v>0</v>
      </c>
      <c r="S107">
        <f t="shared" si="3"/>
        <v>23</v>
      </c>
      <c r="T107"/>
      <c r="U107" s="21">
        <v>8</v>
      </c>
      <c r="V107" s="21">
        <v>0</v>
      </c>
      <c r="W107" s="21"/>
      <c r="X107">
        <f>O107-Table7[[#This Row],[AKTIVNOST]]</f>
        <v>3</v>
      </c>
    </row>
    <row r="108" spans="1:24" x14ac:dyDescent="0.25">
      <c r="A108" s="3" t="s">
        <v>260</v>
      </c>
      <c r="B108" t="s">
        <v>261</v>
      </c>
      <c r="C108">
        <v>0</v>
      </c>
      <c r="D108">
        <v>7.5</v>
      </c>
      <c r="E108">
        <v>0</v>
      </c>
      <c r="F108">
        <v>14.5</v>
      </c>
      <c r="H108">
        <f t="shared" si="2"/>
        <v>22</v>
      </c>
      <c r="J108" t="s">
        <v>260</v>
      </c>
      <c r="K108" s="19" t="s">
        <v>246</v>
      </c>
      <c r="L108" t="s">
        <v>261</v>
      </c>
      <c r="M108" s="18" t="s">
        <v>261</v>
      </c>
      <c r="N108">
        <v>0</v>
      </c>
      <c r="O108">
        <v>7.5</v>
      </c>
      <c r="P108">
        <v>14</v>
      </c>
      <c r="Q108">
        <v>14.5</v>
      </c>
      <c r="S108">
        <f t="shared" si="3"/>
        <v>36</v>
      </c>
      <c r="T108"/>
      <c r="U108" s="21">
        <v>14</v>
      </c>
      <c r="V108" s="21">
        <v>14.5</v>
      </c>
      <c r="W108" s="21"/>
      <c r="X108">
        <f>O108-Table7[[#This Row],[AKTIVNOST]]</f>
        <v>2.5</v>
      </c>
    </row>
    <row r="109" spans="1:24" x14ac:dyDescent="0.25">
      <c r="A109" s="3" t="s">
        <v>245</v>
      </c>
      <c r="B109" t="s">
        <v>246</v>
      </c>
      <c r="C109">
        <v>0</v>
      </c>
      <c r="D109">
        <v>4</v>
      </c>
      <c r="E109">
        <v>14.5</v>
      </c>
      <c r="F109">
        <v>14.5</v>
      </c>
      <c r="H109">
        <f t="shared" si="2"/>
        <v>33</v>
      </c>
      <c r="J109" t="s">
        <v>245</v>
      </c>
      <c r="K109" s="18" t="s">
        <v>270</v>
      </c>
      <c r="L109" t="s">
        <v>246</v>
      </c>
      <c r="M109" s="19" t="s">
        <v>246</v>
      </c>
      <c r="N109">
        <v>0</v>
      </c>
      <c r="O109">
        <v>4</v>
      </c>
      <c r="P109">
        <v>13</v>
      </c>
      <c r="Q109">
        <v>14.5</v>
      </c>
      <c r="S109">
        <f t="shared" si="3"/>
        <v>31.5</v>
      </c>
      <c r="T109"/>
      <c r="U109" s="21">
        <v>13</v>
      </c>
      <c r="V109" s="21">
        <v>14.5</v>
      </c>
      <c r="W109" s="21"/>
      <c r="X109">
        <f>O109-Table7[[#This Row],[AKTIVNOST]]</f>
        <v>-5</v>
      </c>
    </row>
    <row r="110" spans="1:24" x14ac:dyDescent="0.25">
      <c r="A110" s="3" t="s">
        <v>269</v>
      </c>
      <c r="B110" t="s">
        <v>270</v>
      </c>
      <c r="C110">
        <v>0</v>
      </c>
      <c r="D110">
        <v>1</v>
      </c>
      <c r="H110">
        <f t="shared" si="2"/>
        <v>1</v>
      </c>
      <c r="J110" t="s">
        <v>269</v>
      </c>
      <c r="K110" s="19" t="s">
        <v>84</v>
      </c>
      <c r="L110" t="s">
        <v>270</v>
      </c>
      <c r="M110" s="18" t="s">
        <v>270</v>
      </c>
      <c r="N110">
        <v>0</v>
      </c>
      <c r="O110">
        <v>1</v>
      </c>
      <c r="P110">
        <v>11</v>
      </c>
      <c r="S110">
        <f t="shared" si="3"/>
        <v>12</v>
      </c>
      <c r="T110"/>
      <c r="U110" s="21">
        <v>11</v>
      </c>
      <c r="W110" s="21"/>
      <c r="X110">
        <f>O110-Table7[[#This Row],[AKTIVNOST]]</f>
        <v>1</v>
      </c>
    </row>
    <row r="111" spans="1:24" x14ac:dyDescent="0.25">
      <c r="A111" s="3" t="s">
        <v>83</v>
      </c>
      <c r="B111" t="s">
        <v>84</v>
      </c>
      <c r="C111">
        <v>0</v>
      </c>
      <c r="D111">
        <v>4</v>
      </c>
      <c r="E111">
        <v>11</v>
      </c>
      <c r="F111">
        <v>11</v>
      </c>
      <c r="H111">
        <f t="shared" si="2"/>
        <v>26</v>
      </c>
      <c r="J111" t="s">
        <v>83</v>
      </c>
      <c r="K111" s="18" t="s">
        <v>55</v>
      </c>
      <c r="L111" t="s">
        <v>84</v>
      </c>
      <c r="M111" s="19" t="s">
        <v>84</v>
      </c>
      <c r="N111">
        <v>0</v>
      </c>
      <c r="O111">
        <v>4</v>
      </c>
      <c r="P111">
        <v>8</v>
      </c>
      <c r="Q111">
        <v>11</v>
      </c>
      <c r="S111">
        <f t="shared" si="3"/>
        <v>23</v>
      </c>
      <c r="T111"/>
      <c r="U111" s="21">
        <v>8</v>
      </c>
      <c r="V111" s="21">
        <v>11</v>
      </c>
      <c r="W111" s="21"/>
      <c r="X111">
        <f>O111-Table7[[#This Row],[AKTIVNOST]]</f>
        <v>-6</v>
      </c>
    </row>
    <row r="112" spans="1:24" x14ac:dyDescent="0.25">
      <c r="A112" s="3" t="s">
        <v>54</v>
      </c>
      <c r="B112" t="s">
        <v>55</v>
      </c>
      <c r="C112">
        <v>0</v>
      </c>
      <c r="D112">
        <v>1.5</v>
      </c>
      <c r="E112">
        <v>10</v>
      </c>
      <c r="F112">
        <v>10</v>
      </c>
      <c r="H112">
        <f t="shared" si="2"/>
        <v>21.5</v>
      </c>
      <c r="J112" t="s">
        <v>54</v>
      </c>
      <c r="K112" s="19" t="s">
        <v>259</v>
      </c>
      <c r="L112" t="s">
        <v>55</v>
      </c>
      <c r="M112" s="18" t="s">
        <v>55</v>
      </c>
      <c r="N112">
        <v>0</v>
      </c>
      <c r="O112">
        <v>1.5</v>
      </c>
      <c r="P112">
        <v>14</v>
      </c>
      <c r="Q112">
        <v>10</v>
      </c>
      <c r="S112">
        <f t="shared" si="3"/>
        <v>25.5</v>
      </c>
      <c r="T112"/>
      <c r="U112" s="21">
        <v>14</v>
      </c>
      <c r="V112" s="21">
        <v>10</v>
      </c>
      <c r="W112" s="21"/>
      <c r="X112">
        <f>O112-Table7[[#This Row],[AKTIVNOST]]</f>
        <v>-8.5</v>
      </c>
    </row>
    <row r="113" spans="1:24" x14ac:dyDescent="0.25">
      <c r="A113" s="3" t="s">
        <v>258</v>
      </c>
      <c r="B113" t="s">
        <v>259</v>
      </c>
      <c r="C113">
        <v>0</v>
      </c>
      <c r="D113">
        <v>4</v>
      </c>
      <c r="E113">
        <v>0</v>
      </c>
      <c r="F113">
        <v>12</v>
      </c>
      <c r="H113">
        <f t="shared" si="2"/>
        <v>16</v>
      </c>
      <c r="J113" t="s">
        <v>258</v>
      </c>
      <c r="K113" s="18" t="s">
        <v>78</v>
      </c>
      <c r="L113" t="s">
        <v>259</v>
      </c>
      <c r="M113" s="19" t="s">
        <v>259</v>
      </c>
      <c r="N113">
        <v>0</v>
      </c>
      <c r="O113">
        <v>4</v>
      </c>
      <c r="P113">
        <v>14</v>
      </c>
      <c r="Q113">
        <v>12</v>
      </c>
      <c r="S113">
        <f t="shared" si="3"/>
        <v>30</v>
      </c>
      <c r="T113"/>
      <c r="U113" s="21">
        <v>14</v>
      </c>
      <c r="V113" s="21">
        <v>12</v>
      </c>
      <c r="W113" s="21"/>
      <c r="X113">
        <f>O113-Table7[[#This Row],[AKTIVNOST]]</f>
        <v>-3.5</v>
      </c>
    </row>
    <row r="114" spans="1:24" x14ac:dyDescent="0.25">
      <c r="A114" s="3" t="s">
        <v>77</v>
      </c>
      <c r="B114" t="s">
        <v>78</v>
      </c>
      <c r="C114">
        <v>5</v>
      </c>
      <c r="D114">
        <v>8.5</v>
      </c>
      <c r="E114">
        <v>10</v>
      </c>
      <c r="F114">
        <v>10</v>
      </c>
      <c r="H114">
        <f t="shared" si="2"/>
        <v>33.5</v>
      </c>
      <c r="J114" t="s">
        <v>77</v>
      </c>
      <c r="K114" s="19" t="s">
        <v>252</v>
      </c>
      <c r="L114" t="s">
        <v>78</v>
      </c>
      <c r="M114" s="18" t="s">
        <v>78</v>
      </c>
      <c r="N114">
        <v>5</v>
      </c>
      <c r="O114">
        <v>8.5</v>
      </c>
      <c r="P114">
        <v>9</v>
      </c>
      <c r="Q114">
        <v>10</v>
      </c>
      <c r="S114">
        <f t="shared" si="3"/>
        <v>32.5</v>
      </c>
      <c r="T114"/>
      <c r="U114" s="21">
        <v>9</v>
      </c>
      <c r="V114" s="21">
        <v>10</v>
      </c>
      <c r="W114" s="21"/>
      <c r="X114">
        <f>O114-Table7[[#This Row],[AKTIVNOST]]</f>
        <v>4.5</v>
      </c>
    </row>
    <row r="115" spans="1:24" x14ac:dyDescent="0.25">
      <c r="A115" s="3" t="s">
        <v>251</v>
      </c>
      <c r="B115" t="s">
        <v>252</v>
      </c>
      <c r="C115">
        <v>5</v>
      </c>
      <c r="D115">
        <v>9</v>
      </c>
      <c r="E115">
        <v>14</v>
      </c>
      <c r="F115">
        <v>14</v>
      </c>
      <c r="H115">
        <f t="shared" si="2"/>
        <v>42</v>
      </c>
      <c r="J115" t="s">
        <v>251</v>
      </c>
      <c r="K115" s="18" t="s">
        <v>250</v>
      </c>
      <c r="L115" t="s">
        <v>252</v>
      </c>
      <c r="M115" s="19" t="s">
        <v>252</v>
      </c>
      <c r="N115">
        <v>5</v>
      </c>
      <c r="O115">
        <v>9</v>
      </c>
      <c r="P115">
        <v>15</v>
      </c>
      <c r="Q115">
        <v>14</v>
      </c>
      <c r="S115">
        <f t="shared" si="3"/>
        <v>43</v>
      </c>
      <c r="T115"/>
      <c r="U115" s="21">
        <v>15</v>
      </c>
      <c r="V115" s="21">
        <v>14</v>
      </c>
      <c r="W115" s="21"/>
      <c r="X115">
        <f>O115-Table7[[#This Row],[AKTIVNOST]]</f>
        <v>8</v>
      </c>
    </row>
    <row r="116" spans="1:24" x14ac:dyDescent="0.25">
      <c r="A116" s="3" t="s">
        <v>249</v>
      </c>
      <c r="B116" t="s">
        <v>250</v>
      </c>
      <c r="C116">
        <v>0</v>
      </c>
      <c r="D116">
        <v>7.5</v>
      </c>
      <c r="E116">
        <v>11</v>
      </c>
      <c r="F116">
        <v>11</v>
      </c>
      <c r="H116">
        <f t="shared" si="2"/>
        <v>29.5</v>
      </c>
      <c r="J116" t="s">
        <v>249</v>
      </c>
      <c r="K116" s="19" t="s">
        <v>72</v>
      </c>
      <c r="L116" t="s">
        <v>250</v>
      </c>
      <c r="M116" s="18" t="s">
        <v>250</v>
      </c>
      <c r="N116">
        <v>0</v>
      </c>
      <c r="O116">
        <v>7.5</v>
      </c>
      <c r="P116">
        <v>11.5</v>
      </c>
      <c r="Q116">
        <v>11</v>
      </c>
      <c r="S116">
        <f t="shared" si="3"/>
        <v>30</v>
      </c>
      <c r="T116"/>
      <c r="U116" s="21">
        <v>11.5</v>
      </c>
      <c r="V116" s="21">
        <v>11</v>
      </c>
      <c r="W116" s="21"/>
      <c r="X116">
        <f>O116-Table7[[#This Row],[AKTIVNOST]]</f>
        <v>3.5</v>
      </c>
    </row>
    <row r="117" spans="1:24" x14ac:dyDescent="0.25">
      <c r="A117" s="3" t="s">
        <v>71</v>
      </c>
      <c r="B117" t="s">
        <v>72</v>
      </c>
      <c r="C117">
        <v>0</v>
      </c>
      <c r="D117">
        <v>0</v>
      </c>
      <c r="E117">
        <v>9</v>
      </c>
      <c r="F117">
        <v>9</v>
      </c>
      <c r="H117">
        <f t="shared" si="2"/>
        <v>18</v>
      </c>
      <c r="J117" t="s">
        <v>71</v>
      </c>
      <c r="K117" s="18" t="s">
        <v>8</v>
      </c>
      <c r="L117" t="s">
        <v>72</v>
      </c>
      <c r="M117" s="19" t="s">
        <v>72</v>
      </c>
      <c r="N117">
        <v>0</v>
      </c>
      <c r="O117">
        <v>0</v>
      </c>
      <c r="P117">
        <v>0</v>
      </c>
      <c r="Q117">
        <v>9</v>
      </c>
      <c r="S117">
        <f t="shared" si="3"/>
        <v>9</v>
      </c>
      <c r="T117"/>
      <c r="U117" s="21">
        <v>0</v>
      </c>
      <c r="V117" s="21">
        <v>9</v>
      </c>
      <c r="W117" s="21"/>
      <c r="X117">
        <f>O117-Table7[[#This Row],[AKTIVNOST]]</f>
        <v>-1.5</v>
      </c>
    </row>
    <row r="118" spans="1:24" x14ac:dyDescent="0.25">
      <c r="A118" s="3" t="s">
        <v>7</v>
      </c>
      <c r="B118" t="s">
        <v>8</v>
      </c>
      <c r="C118">
        <v>5</v>
      </c>
      <c r="D118">
        <v>9</v>
      </c>
      <c r="E118">
        <v>8</v>
      </c>
      <c r="F118">
        <v>8</v>
      </c>
      <c r="H118">
        <f t="shared" si="2"/>
        <v>30</v>
      </c>
      <c r="J118" t="s">
        <v>7</v>
      </c>
      <c r="K118" s="19" t="s">
        <v>45</v>
      </c>
      <c r="L118" t="s">
        <v>8</v>
      </c>
      <c r="M118" s="18" t="s">
        <v>8</v>
      </c>
      <c r="N118">
        <v>5</v>
      </c>
      <c r="O118">
        <v>9</v>
      </c>
      <c r="P118">
        <v>12.5</v>
      </c>
      <c r="Q118">
        <v>8</v>
      </c>
      <c r="S118">
        <f t="shared" si="3"/>
        <v>34.5</v>
      </c>
      <c r="T118"/>
      <c r="U118" s="21">
        <v>12.5</v>
      </c>
      <c r="V118" s="21">
        <v>8</v>
      </c>
      <c r="W118" s="21"/>
      <c r="X118">
        <f>O118-Table7[[#This Row],[AKTIVNOST]]</f>
        <v>5</v>
      </c>
    </row>
    <row r="119" spans="1:24" x14ac:dyDescent="0.25">
      <c r="A119" s="3" t="s">
        <v>44</v>
      </c>
      <c r="B119" t="s">
        <v>45</v>
      </c>
      <c r="C119">
        <v>0</v>
      </c>
      <c r="D119">
        <v>5</v>
      </c>
      <c r="E119">
        <v>12.5</v>
      </c>
      <c r="F119">
        <v>12.5</v>
      </c>
      <c r="H119">
        <f t="shared" si="2"/>
        <v>30</v>
      </c>
      <c r="J119" t="s">
        <v>44</v>
      </c>
      <c r="K119" s="18" t="s">
        <v>458</v>
      </c>
      <c r="L119" t="s">
        <v>45</v>
      </c>
      <c r="M119" s="19" t="s">
        <v>45</v>
      </c>
      <c r="N119">
        <v>0</v>
      </c>
      <c r="O119">
        <v>5</v>
      </c>
      <c r="P119">
        <v>11</v>
      </c>
      <c r="Q119">
        <v>12.5</v>
      </c>
      <c r="S119">
        <f t="shared" si="3"/>
        <v>28.5</v>
      </c>
      <c r="T119"/>
      <c r="U119" s="21">
        <v>11</v>
      </c>
      <c r="V119" s="21">
        <v>12.5</v>
      </c>
      <c r="W119" s="21"/>
      <c r="X119">
        <f>O119-Table7[[#This Row],[AKTIVNOST]]</f>
        <v>5</v>
      </c>
    </row>
    <row r="120" spans="1:24" x14ac:dyDescent="0.25">
      <c r="A120" s="3" t="s">
        <v>268</v>
      </c>
      <c r="B120" t="s">
        <v>458</v>
      </c>
      <c r="C120">
        <v>5</v>
      </c>
      <c r="D120">
        <v>5</v>
      </c>
      <c r="E120">
        <v>8.5</v>
      </c>
      <c r="F120">
        <v>8.5</v>
      </c>
      <c r="H120">
        <f t="shared" si="2"/>
        <v>27</v>
      </c>
      <c r="J120" t="s">
        <v>268</v>
      </c>
      <c r="K120" s="19" t="s">
        <v>475</v>
      </c>
      <c r="L120" t="s">
        <v>458</v>
      </c>
      <c r="M120" s="18" t="s">
        <v>458</v>
      </c>
      <c r="N120">
        <v>5</v>
      </c>
      <c r="O120">
        <v>5</v>
      </c>
      <c r="P120">
        <v>9.5</v>
      </c>
      <c r="Q120">
        <v>8.5</v>
      </c>
      <c r="S120">
        <f t="shared" si="3"/>
        <v>28</v>
      </c>
      <c r="T120"/>
      <c r="U120" s="21">
        <v>9.5</v>
      </c>
      <c r="V120" s="21">
        <v>8.5</v>
      </c>
      <c r="W120" s="21"/>
      <c r="X120">
        <f>O120-Table7[[#This Row],[AKTIVNOST]]</f>
        <v>-3.5</v>
      </c>
    </row>
    <row r="121" spans="1:24" x14ac:dyDescent="0.25">
      <c r="A121" s="3" t="s">
        <v>476</v>
      </c>
      <c r="B121" t="s">
        <v>475</v>
      </c>
      <c r="C121" s="1">
        <v>0</v>
      </c>
      <c r="D121">
        <v>0</v>
      </c>
      <c r="E121">
        <v>10</v>
      </c>
      <c r="F121">
        <v>10</v>
      </c>
      <c r="G121">
        <v>10</v>
      </c>
      <c r="H121">
        <f t="shared" si="2"/>
        <v>30</v>
      </c>
      <c r="J121" t="s">
        <v>476</v>
      </c>
      <c r="K121" s="18" t="s">
        <v>372</v>
      </c>
      <c r="L121" t="s">
        <v>475</v>
      </c>
      <c r="M121" s="19" t="s">
        <v>475</v>
      </c>
      <c r="N121">
        <v>0</v>
      </c>
      <c r="O121">
        <v>0</v>
      </c>
      <c r="Q121">
        <v>10</v>
      </c>
      <c r="S121">
        <f t="shared" si="3"/>
        <v>10</v>
      </c>
      <c r="T121"/>
      <c r="V121" s="21">
        <v>10</v>
      </c>
      <c r="W121" s="21">
        <v>10</v>
      </c>
      <c r="X121">
        <f>O121-Table7[[#This Row],[AKTIVNOST]]</f>
        <v>-9</v>
      </c>
    </row>
    <row r="122" spans="1:24" x14ac:dyDescent="0.25">
      <c r="A122" s="3" t="s">
        <v>371</v>
      </c>
      <c r="B122" t="s">
        <v>372</v>
      </c>
      <c r="C122">
        <v>5</v>
      </c>
      <c r="D122">
        <v>6</v>
      </c>
      <c r="F122">
        <v>11</v>
      </c>
      <c r="G122">
        <v>10</v>
      </c>
      <c r="H122">
        <f t="shared" si="2"/>
        <v>32</v>
      </c>
      <c r="J122" t="s">
        <v>371</v>
      </c>
      <c r="K122" s="19" t="s">
        <v>102</v>
      </c>
      <c r="L122" t="s">
        <v>372</v>
      </c>
      <c r="M122" s="18" t="s">
        <v>372</v>
      </c>
      <c r="N122">
        <v>5</v>
      </c>
      <c r="O122">
        <v>6</v>
      </c>
      <c r="P122">
        <v>0</v>
      </c>
      <c r="Q122">
        <v>11</v>
      </c>
      <c r="R122">
        <v>10</v>
      </c>
      <c r="S122">
        <f t="shared" si="3"/>
        <v>32</v>
      </c>
      <c r="T122"/>
      <c r="U122" s="21">
        <v>0</v>
      </c>
      <c r="V122" s="21">
        <v>11</v>
      </c>
      <c r="W122" s="21">
        <v>10</v>
      </c>
      <c r="X122">
        <f>O122-Table7[[#This Row],[AKTIVNOST]]</f>
        <v>-1.5</v>
      </c>
    </row>
    <row r="123" spans="1:24" x14ac:dyDescent="0.25">
      <c r="A123" s="3" t="s">
        <v>101</v>
      </c>
      <c r="B123" t="s">
        <v>102</v>
      </c>
      <c r="C123">
        <v>0</v>
      </c>
      <c r="D123">
        <v>0</v>
      </c>
      <c r="E123">
        <v>13.5</v>
      </c>
      <c r="F123">
        <v>13.5</v>
      </c>
      <c r="H123">
        <f t="shared" si="2"/>
        <v>27</v>
      </c>
      <c r="J123" t="s">
        <v>101</v>
      </c>
      <c r="K123" s="18" t="s">
        <v>526</v>
      </c>
      <c r="L123" t="s">
        <v>102</v>
      </c>
      <c r="M123" s="19" t="s">
        <v>102</v>
      </c>
      <c r="N123">
        <v>0</v>
      </c>
      <c r="O123">
        <v>0</v>
      </c>
      <c r="P123">
        <v>8</v>
      </c>
      <c r="Q123">
        <v>13.5</v>
      </c>
      <c r="R123">
        <v>10</v>
      </c>
      <c r="S123">
        <f t="shared" si="3"/>
        <v>31.5</v>
      </c>
      <c r="T123"/>
      <c r="U123" s="21">
        <v>8</v>
      </c>
      <c r="V123" s="21">
        <v>13.5</v>
      </c>
      <c r="W123" s="21">
        <v>10</v>
      </c>
      <c r="X123">
        <f>O123-Table7[[#This Row],[AKTIVNOST]]</f>
        <v>0</v>
      </c>
    </row>
    <row r="124" spans="1:24" x14ac:dyDescent="0.25">
      <c r="A124" t="s">
        <v>525</v>
      </c>
      <c r="B124" t="s">
        <v>526</v>
      </c>
      <c r="C124">
        <v>0</v>
      </c>
      <c r="D124">
        <v>0</v>
      </c>
      <c r="E124">
        <v>0</v>
      </c>
      <c r="F124">
        <v>0</v>
      </c>
      <c r="H124">
        <f t="shared" si="2"/>
        <v>0</v>
      </c>
      <c r="J124" t="s">
        <v>525</v>
      </c>
      <c r="K124" s="19" t="s">
        <v>6</v>
      </c>
      <c r="L124" t="s">
        <v>526</v>
      </c>
      <c r="M124" s="19"/>
      <c r="N124">
        <v>0</v>
      </c>
      <c r="O124">
        <v>0</v>
      </c>
      <c r="P124">
        <v>0</v>
      </c>
      <c r="Q124">
        <v>0</v>
      </c>
      <c r="S124">
        <f t="shared" si="3"/>
        <v>0</v>
      </c>
      <c r="T124"/>
      <c r="U124" s="21">
        <v>0</v>
      </c>
      <c r="V124" s="21">
        <v>0</v>
      </c>
      <c r="W124" s="21"/>
      <c r="X124">
        <f>O124-Table7[[#This Row],[AKTIVNOST]]</f>
        <v>-9</v>
      </c>
    </row>
    <row r="125" spans="1:24" x14ac:dyDescent="0.25">
      <c r="A125" s="3" t="s">
        <v>5</v>
      </c>
      <c r="B125" t="s">
        <v>6</v>
      </c>
      <c r="C125">
        <v>0</v>
      </c>
      <c r="D125">
        <v>0</v>
      </c>
      <c r="H125">
        <f t="shared" si="2"/>
        <v>0</v>
      </c>
      <c r="J125" t="s">
        <v>5</v>
      </c>
      <c r="K125" s="18" t="s">
        <v>76</v>
      </c>
      <c r="L125" t="s">
        <v>6</v>
      </c>
      <c r="M125" s="18" t="s">
        <v>6</v>
      </c>
      <c r="N125">
        <v>0</v>
      </c>
      <c r="O125">
        <v>0</v>
      </c>
      <c r="P125">
        <v>0</v>
      </c>
      <c r="S125">
        <f t="shared" si="3"/>
        <v>0</v>
      </c>
      <c r="T125"/>
      <c r="U125" s="21">
        <v>0</v>
      </c>
      <c r="W125" s="21"/>
      <c r="X125">
        <f>O125-Table7[[#This Row],[AKTIVNOST]]</f>
        <v>-5</v>
      </c>
    </row>
    <row r="126" spans="1:24" x14ac:dyDescent="0.25">
      <c r="A126" s="3" t="s">
        <v>75</v>
      </c>
      <c r="B126" t="s">
        <v>76</v>
      </c>
      <c r="C126">
        <v>5</v>
      </c>
      <c r="D126">
        <v>5</v>
      </c>
      <c r="E126">
        <v>10</v>
      </c>
      <c r="F126">
        <v>10</v>
      </c>
      <c r="H126">
        <f t="shared" si="2"/>
        <v>30</v>
      </c>
      <c r="J126" t="s">
        <v>75</v>
      </c>
      <c r="K126" s="19" t="s">
        <v>150</v>
      </c>
      <c r="L126" t="s">
        <v>76</v>
      </c>
      <c r="M126" s="19" t="s">
        <v>76</v>
      </c>
      <c r="N126">
        <v>5</v>
      </c>
      <c r="O126">
        <v>5</v>
      </c>
      <c r="P126">
        <v>13.5</v>
      </c>
      <c r="Q126">
        <v>10</v>
      </c>
      <c r="S126">
        <f t="shared" si="3"/>
        <v>33.5</v>
      </c>
      <c r="T126"/>
      <c r="U126" s="21">
        <v>13.5</v>
      </c>
      <c r="V126" s="21">
        <v>10</v>
      </c>
      <c r="W126" s="21"/>
      <c r="X126">
        <f>O126-Table7[[#This Row],[AKTIVNOST]]</f>
        <v>0</v>
      </c>
    </row>
    <row r="127" spans="1:24" x14ac:dyDescent="0.25">
      <c r="A127" s="3" t="s">
        <v>149</v>
      </c>
      <c r="B127" t="s">
        <v>150</v>
      </c>
      <c r="C127">
        <v>0</v>
      </c>
      <c r="D127">
        <v>2</v>
      </c>
      <c r="H127">
        <f t="shared" si="2"/>
        <v>2</v>
      </c>
      <c r="J127" t="s">
        <v>149</v>
      </c>
      <c r="K127" s="18" t="s">
        <v>144</v>
      </c>
      <c r="L127" t="s">
        <v>150</v>
      </c>
      <c r="M127" s="18" t="s">
        <v>150</v>
      </c>
      <c r="N127">
        <v>0</v>
      </c>
      <c r="O127">
        <v>2</v>
      </c>
      <c r="P127">
        <v>0</v>
      </c>
      <c r="S127">
        <f t="shared" si="3"/>
        <v>2</v>
      </c>
      <c r="T127"/>
      <c r="U127" s="21">
        <v>0</v>
      </c>
      <c r="W127" s="21"/>
      <c r="X127">
        <f>O127-Table7[[#This Row],[AKTIVNOST]]</f>
        <v>2</v>
      </c>
    </row>
    <row r="128" spans="1:24" x14ac:dyDescent="0.25">
      <c r="A128" s="3" t="s">
        <v>143</v>
      </c>
      <c r="B128" t="s">
        <v>144</v>
      </c>
      <c r="C128">
        <v>0</v>
      </c>
      <c r="D128">
        <v>1</v>
      </c>
      <c r="E128">
        <v>8</v>
      </c>
      <c r="F128">
        <v>8</v>
      </c>
      <c r="H128">
        <f t="shared" si="2"/>
        <v>17</v>
      </c>
      <c r="J128" t="s">
        <v>143</v>
      </c>
      <c r="K128" s="19" t="s">
        <v>528</v>
      </c>
      <c r="L128" t="s">
        <v>144</v>
      </c>
      <c r="M128" s="19" t="s">
        <v>144</v>
      </c>
      <c r="N128">
        <v>0</v>
      </c>
      <c r="O128">
        <v>1</v>
      </c>
      <c r="P128">
        <v>0</v>
      </c>
      <c r="Q128">
        <v>8</v>
      </c>
      <c r="S128">
        <f t="shared" si="3"/>
        <v>9</v>
      </c>
      <c r="T128"/>
      <c r="U128" s="21">
        <v>0</v>
      </c>
      <c r="V128" s="21">
        <v>8</v>
      </c>
      <c r="W128" s="21"/>
      <c r="X128">
        <f>O128-Table7[[#This Row],[AKTIVNOST]]</f>
        <v>-5</v>
      </c>
    </row>
    <row r="129" spans="1:24" x14ac:dyDescent="0.25">
      <c r="A129" t="s">
        <v>527</v>
      </c>
      <c r="B129" t="s">
        <v>528</v>
      </c>
      <c r="C129">
        <v>0</v>
      </c>
      <c r="D129">
        <v>0</v>
      </c>
      <c r="H129">
        <f t="shared" si="2"/>
        <v>0</v>
      </c>
      <c r="J129" t="s">
        <v>527</v>
      </c>
      <c r="K129" s="18" t="s">
        <v>420</v>
      </c>
      <c r="L129" t="s">
        <v>528</v>
      </c>
      <c r="M129" s="19"/>
      <c r="N129">
        <v>0</v>
      </c>
      <c r="O129">
        <v>0</v>
      </c>
      <c r="P129">
        <v>8</v>
      </c>
      <c r="S129">
        <f t="shared" si="3"/>
        <v>8</v>
      </c>
      <c r="T129"/>
      <c r="U129" s="21">
        <v>8</v>
      </c>
      <c r="W129" s="21"/>
      <c r="X129">
        <f>O129-Table7[[#This Row],[AKTIVNOST]]</f>
        <v>0</v>
      </c>
    </row>
    <row r="130" spans="1:24" x14ac:dyDescent="0.25">
      <c r="A130" s="3" t="s">
        <v>419</v>
      </c>
      <c r="B130" t="s">
        <v>420</v>
      </c>
      <c r="C130" s="1">
        <v>0</v>
      </c>
      <c r="D130">
        <v>1</v>
      </c>
      <c r="H130">
        <f t="shared" ref="H130:H193" si="4">SUM(C130:G130)</f>
        <v>1</v>
      </c>
      <c r="J130" t="s">
        <v>419</v>
      </c>
      <c r="K130" s="19" t="s">
        <v>181</v>
      </c>
      <c r="L130" t="s">
        <v>420</v>
      </c>
      <c r="M130" s="18" t="s">
        <v>420</v>
      </c>
      <c r="N130">
        <v>0</v>
      </c>
      <c r="O130">
        <v>1</v>
      </c>
      <c r="S130">
        <f t="shared" si="3"/>
        <v>1</v>
      </c>
      <c r="T130"/>
      <c r="W130" s="21"/>
      <c r="X130">
        <f>O130-Table7[[#This Row],[AKTIVNOST]]</f>
        <v>1</v>
      </c>
    </row>
    <row r="131" spans="1:24" x14ac:dyDescent="0.25">
      <c r="A131" s="3" t="s">
        <v>180</v>
      </c>
      <c r="B131" t="s">
        <v>181</v>
      </c>
      <c r="C131">
        <v>0</v>
      </c>
      <c r="D131">
        <v>1</v>
      </c>
      <c r="H131">
        <f t="shared" si="4"/>
        <v>1</v>
      </c>
      <c r="J131" t="s">
        <v>180</v>
      </c>
      <c r="K131" s="18" t="s">
        <v>358</v>
      </c>
      <c r="L131" t="s">
        <v>181</v>
      </c>
      <c r="M131" s="19" t="s">
        <v>181</v>
      </c>
      <c r="N131">
        <v>0</v>
      </c>
      <c r="O131">
        <v>1</v>
      </c>
      <c r="P131">
        <v>9</v>
      </c>
      <c r="S131">
        <f t="shared" ref="S131:S194" si="5">SUM(N131:R131)</f>
        <v>10</v>
      </c>
      <c r="T131"/>
      <c r="U131" s="21">
        <v>9</v>
      </c>
      <c r="W131" s="21"/>
      <c r="X131">
        <f>O131-Table7[[#This Row],[AKTIVNOST]]</f>
        <v>1</v>
      </c>
    </row>
    <row r="132" spans="1:24" x14ac:dyDescent="0.25">
      <c r="A132" s="3" t="s">
        <v>357</v>
      </c>
      <c r="B132" t="s">
        <v>358</v>
      </c>
      <c r="C132">
        <v>0</v>
      </c>
      <c r="D132">
        <v>0</v>
      </c>
      <c r="H132">
        <f t="shared" si="4"/>
        <v>0</v>
      </c>
      <c r="J132" t="s">
        <v>357</v>
      </c>
      <c r="K132" s="19" t="s">
        <v>412</v>
      </c>
      <c r="L132" t="s">
        <v>358</v>
      </c>
      <c r="M132" s="18" t="s">
        <v>358</v>
      </c>
      <c r="N132">
        <v>0</v>
      </c>
      <c r="O132">
        <v>0</v>
      </c>
      <c r="P132">
        <v>0</v>
      </c>
      <c r="S132">
        <f t="shared" si="5"/>
        <v>0</v>
      </c>
      <c r="T132"/>
      <c r="U132" s="21">
        <v>0</v>
      </c>
      <c r="W132" s="21"/>
      <c r="X132">
        <f>O132-Table7[[#This Row],[AKTIVNOST]]</f>
        <v>-5</v>
      </c>
    </row>
    <row r="133" spans="1:24" x14ac:dyDescent="0.25">
      <c r="A133" s="3" t="s">
        <v>411</v>
      </c>
      <c r="B133" t="s">
        <v>412</v>
      </c>
      <c r="C133" s="1">
        <v>5</v>
      </c>
      <c r="D133">
        <v>3</v>
      </c>
      <c r="H133">
        <f t="shared" si="4"/>
        <v>8</v>
      </c>
      <c r="J133" t="s">
        <v>411</v>
      </c>
      <c r="K133" s="18" t="s">
        <v>322</v>
      </c>
      <c r="L133" t="s">
        <v>412</v>
      </c>
      <c r="M133" s="19" t="s">
        <v>412</v>
      </c>
      <c r="N133">
        <v>5</v>
      </c>
      <c r="O133">
        <v>3</v>
      </c>
      <c r="S133">
        <f t="shared" si="5"/>
        <v>8</v>
      </c>
      <c r="T133"/>
      <c r="W133" s="21"/>
      <c r="X133">
        <f>O133-Table7[[#This Row],[AKTIVNOST]]</f>
        <v>1</v>
      </c>
    </row>
    <row r="134" spans="1:24" x14ac:dyDescent="0.25">
      <c r="A134" s="3" t="s">
        <v>321</v>
      </c>
      <c r="B134" t="s">
        <v>322</v>
      </c>
      <c r="C134">
        <v>0</v>
      </c>
      <c r="D134">
        <v>1</v>
      </c>
      <c r="H134">
        <f t="shared" si="4"/>
        <v>1</v>
      </c>
      <c r="J134" t="s">
        <v>321</v>
      </c>
      <c r="K134" s="19" t="s">
        <v>171</v>
      </c>
      <c r="L134" t="s">
        <v>322</v>
      </c>
      <c r="M134" s="18" t="s">
        <v>322</v>
      </c>
      <c r="N134">
        <v>0</v>
      </c>
      <c r="O134">
        <v>1</v>
      </c>
      <c r="P134">
        <v>0</v>
      </c>
      <c r="S134">
        <f t="shared" si="5"/>
        <v>1</v>
      </c>
      <c r="T134"/>
      <c r="U134" s="21">
        <v>0</v>
      </c>
      <c r="W134" s="21"/>
      <c r="X134">
        <f>O134-Table7[[#This Row],[AKTIVNOST]]</f>
        <v>0</v>
      </c>
    </row>
    <row r="135" spans="1:24" x14ac:dyDescent="0.25">
      <c r="A135" s="3" t="s">
        <v>170</v>
      </c>
      <c r="B135" t="s">
        <v>171</v>
      </c>
      <c r="C135">
        <v>0</v>
      </c>
      <c r="D135">
        <v>1</v>
      </c>
      <c r="F135">
        <v>8</v>
      </c>
      <c r="H135">
        <f t="shared" si="4"/>
        <v>9</v>
      </c>
      <c r="J135" t="s">
        <v>170</v>
      </c>
      <c r="K135" s="18" t="s">
        <v>162</v>
      </c>
      <c r="L135" t="s">
        <v>171</v>
      </c>
      <c r="M135" s="19" t="s">
        <v>171</v>
      </c>
      <c r="N135">
        <v>0</v>
      </c>
      <c r="O135">
        <v>1</v>
      </c>
      <c r="P135">
        <v>9</v>
      </c>
      <c r="Q135">
        <v>8</v>
      </c>
      <c r="S135">
        <f t="shared" si="5"/>
        <v>18</v>
      </c>
      <c r="T135"/>
      <c r="U135" s="21">
        <v>9</v>
      </c>
      <c r="V135" s="21">
        <v>8</v>
      </c>
      <c r="W135" s="21"/>
      <c r="X135">
        <f>O135-Table7[[#This Row],[AKTIVNOST]]</f>
        <v>-6</v>
      </c>
    </row>
    <row r="136" spans="1:24" x14ac:dyDescent="0.25">
      <c r="A136" s="3" t="s">
        <v>161</v>
      </c>
      <c r="B136" t="s">
        <v>162</v>
      </c>
      <c r="C136">
        <v>0</v>
      </c>
      <c r="D136">
        <v>5</v>
      </c>
      <c r="E136">
        <v>10</v>
      </c>
      <c r="F136">
        <v>10</v>
      </c>
      <c r="H136">
        <f t="shared" si="4"/>
        <v>25</v>
      </c>
      <c r="J136" t="s">
        <v>161</v>
      </c>
      <c r="K136" s="19" t="s">
        <v>146</v>
      </c>
      <c r="L136" t="s">
        <v>162</v>
      </c>
      <c r="M136" s="18" t="s">
        <v>162</v>
      </c>
      <c r="N136">
        <v>0</v>
      </c>
      <c r="O136">
        <v>5</v>
      </c>
      <c r="P136">
        <v>13</v>
      </c>
      <c r="Q136">
        <v>10</v>
      </c>
      <c r="S136">
        <f t="shared" si="5"/>
        <v>28</v>
      </c>
      <c r="T136"/>
      <c r="U136" s="21">
        <v>13</v>
      </c>
      <c r="V136" s="21">
        <v>10</v>
      </c>
      <c r="W136" s="21"/>
      <c r="X136">
        <f>O136-Table7[[#This Row],[AKTIVNOST]]</f>
        <v>4</v>
      </c>
    </row>
    <row r="137" spans="1:24" x14ac:dyDescent="0.25">
      <c r="A137" s="3" t="s">
        <v>145</v>
      </c>
      <c r="B137" t="s">
        <v>146</v>
      </c>
      <c r="C137">
        <v>0</v>
      </c>
      <c r="D137">
        <v>0</v>
      </c>
      <c r="G137">
        <v>10</v>
      </c>
      <c r="H137">
        <f t="shared" si="4"/>
        <v>10</v>
      </c>
      <c r="J137" t="s">
        <v>145</v>
      </c>
      <c r="K137" s="18" t="s">
        <v>286</v>
      </c>
      <c r="L137" t="s">
        <v>146</v>
      </c>
      <c r="M137" s="19" t="s">
        <v>146</v>
      </c>
      <c r="N137">
        <v>0</v>
      </c>
      <c r="O137">
        <v>0</v>
      </c>
      <c r="P137">
        <v>0</v>
      </c>
      <c r="S137">
        <f t="shared" si="5"/>
        <v>0</v>
      </c>
      <c r="T137"/>
      <c r="U137" s="21">
        <v>0</v>
      </c>
      <c r="W137" s="21">
        <v>10</v>
      </c>
      <c r="X137">
        <f>O137-Table7[[#This Row],[AKTIVNOST]]</f>
        <v>-1</v>
      </c>
    </row>
    <row r="138" spans="1:24" x14ac:dyDescent="0.25">
      <c r="A138" s="3" t="s">
        <v>285</v>
      </c>
      <c r="B138" t="s">
        <v>286</v>
      </c>
      <c r="C138">
        <v>5</v>
      </c>
      <c r="D138">
        <v>8</v>
      </c>
      <c r="H138">
        <f t="shared" si="4"/>
        <v>13</v>
      </c>
      <c r="J138" t="s">
        <v>285</v>
      </c>
      <c r="K138" s="19" t="s">
        <v>288</v>
      </c>
      <c r="L138" t="s">
        <v>286</v>
      </c>
      <c r="M138" s="18" t="s">
        <v>286</v>
      </c>
      <c r="N138">
        <v>5</v>
      </c>
      <c r="O138">
        <v>8</v>
      </c>
      <c r="P138">
        <v>9.5</v>
      </c>
      <c r="S138">
        <f t="shared" si="5"/>
        <v>22.5</v>
      </c>
      <c r="T138"/>
      <c r="U138" s="21">
        <v>9.5</v>
      </c>
      <c r="W138" s="21"/>
      <c r="X138">
        <f>O138-Table7[[#This Row],[AKTIVNOST]]</f>
        <v>8</v>
      </c>
    </row>
    <row r="139" spans="1:24" x14ac:dyDescent="0.25">
      <c r="A139" s="3" t="s">
        <v>287</v>
      </c>
      <c r="B139" t="s">
        <v>288</v>
      </c>
      <c r="C139">
        <v>5</v>
      </c>
      <c r="D139">
        <v>8</v>
      </c>
      <c r="E139">
        <v>10.5</v>
      </c>
      <c r="F139">
        <v>10.5</v>
      </c>
      <c r="H139">
        <f t="shared" si="4"/>
        <v>34</v>
      </c>
      <c r="J139" t="s">
        <v>287</v>
      </c>
      <c r="K139" s="18" t="s">
        <v>179</v>
      </c>
      <c r="L139" t="s">
        <v>288</v>
      </c>
      <c r="M139" s="19" t="s">
        <v>288</v>
      </c>
      <c r="N139">
        <v>5</v>
      </c>
      <c r="O139">
        <v>8</v>
      </c>
      <c r="P139">
        <v>15</v>
      </c>
      <c r="Q139">
        <v>10.5</v>
      </c>
      <c r="R139">
        <v>10</v>
      </c>
      <c r="S139">
        <f t="shared" si="5"/>
        <v>48.5</v>
      </c>
      <c r="T139"/>
      <c r="U139" s="21">
        <v>15</v>
      </c>
      <c r="V139" s="21">
        <v>10.5</v>
      </c>
      <c r="W139" s="21">
        <v>10</v>
      </c>
      <c r="X139">
        <f>O139-Table7[[#This Row],[AKTIVNOST]]</f>
        <v>8</v>
      </c>
    </row>
    <row r="140" spans="1:24" x14ac:dyDescent="0.25">
      <c r="A140" s="3" t="s">
        <v>178</v>
      </c>
      <c r="B140" t="s">
        <v>179</v>
      </c>
      <c r="C140">
        <v>0</v>
      </c>
      <c r="D140">
        <v>4</v>
      </c>
      <c r="E140">
        <v>0</v>
      </c>
      <c r="F140">
        <v>11</v>
      </c>
      <c r="H140">
        <f t="shared" si="4"/>
        <v>15</v>
      </c>
      <c r="J140" t="s">
        <v>178</v>
      </c>
      <c r="K140" s="19" t="s">
        <v>427</v>
      </c>
      <c r="L140" t="s">
        <v>179</v>
      </c>
      <c r="M140" s="18" t="s">
        <v>179</v>
      </c>
      <c r="N140">
        <v>0</v>
      </c>
      <c r="O140">
        <v>4</v>
      </c>
      <c r="P140">
        <v>13</v>
      </c>
      <c r="Q140">
        <v>11</v>
      </c>
      <c r="S140">
        <f t="shared" si="5"/>
        <v>28</v>
      </c>
      <c r="T140"/>
      <c r="U140" s="21">
        <v>13</v>
      </c>
      <c r="V140" s="21">
        <v>11</v>
      </c>
      <c r="W140" s="21"/>
      <c r="X140">
        <f>O140-Table7[[#This Row],[AKTIVNOST]]</f>
        <v>1</v>
      </c>
    </row>
    <row r="141" spans="1:24" x14ac:dyDescent="0.25">
      <c r="A141" s="3" t="s">
        <v>426</v>
      </c>
      <c r="B141" t="s">
        <v>427</v>
      </c>
      <c r="C141" s="1">
        <v>0</v>
      </c>
      <c r="D141">
        <v>1</v>
      </c>
      <c r="H141">
        <f t="shared" si="4"/>
        <v>1</v>
      </c>
      <c r="J141" t="s">
        <v>426</v>
      </c>
      <c r="K141" s="18" t="s">
        <v>199</v>
      </c>
      <c r="L141" t="s">
        <v>427</v>
      </c>
      <c r="M141" s="19" t="s">
        <v>427</v>
      </c>
      <c r="N141">
        <v>0</v>
      </c>
      <c r="O141">
        <v>1</v>
      </c>
      <c r="S141">
        <f t="shared" si="5"/>
        <v>1</v>
      </c>
      <c r="T141"/>
      <c r="W141" s="21"/>
      <c r="X141">
        <f>O141-Table7[[#This Row],[AKTIVNOST]]</f>
        <v>0</v>
      </c>
    </row>
    <row r="142" spans="1:24" x14ac:dyDescent="0.25">
      <c r="A142" s="3" t="s">
        <v>198</v>
      </c>
      <c r="B142" t="s">
        <v>199</v>
      </c>
      <c r="C142">
        <v>5</v>
      </c>
      <c r="D142">
        <v>6</v>
      </c>
      <c r="E142">
        <v>15</v>
      </c>
      <c r="F142">
        <v>15</v>
      </c>
      <c r="H142">
        <f t="shared" si="4"/>
        <v>41</v>
      </c>
      <c r="J142" t="s">
        <v>198</v>
      </c>
      <c r="K142" s="19" t="s">
        <v>344</v>
      </c>
      <c r="L142" t="s">
        <v>199</v>
      </c>
      <c r="M142" s="18" t="s">
        <v>199</v>
      </c>
      <c r="N142">
        <v>5</v>
      </c>
      <c r="O142">
        <v>6</v>
      </c>
      <c r="P142">
        <v>12.5</v>
      </c>
      <c r="Q142">
        <v>15</v>
      </c>
      <c r="S142">
        <f t="shared" si="5"/>
        <v>38.5</v>
      </c>
      <c r="T142"/>
      <c r="U142" s="21">
        <v>12.5</v>
      </c>
      <c r="V142" s="21">
        <v>15</v>
      </c>
      <c r="W142" s="21"/>
      <c r="X142">
        <f>O142-Table7[[#This Row],[AKTIVNOST]]</f>
        <v>5</v>
      </c>
    </row>
    <row r="143" spans="1:24" x14ac:dyDescent="0.25">
      <c r="A143" s="3" t="s">
        <v>343</v>
      </c>
      <c r="B143" t="s">
        <v>344</v>
      </c>
      <c r="C143">
        <v>0</v>
      </c>
      <c r="D143">
        <v>1</v>
      </c>
      <c r="E143">
        <v>0</v>
      </c>
      <c r="F143">
        <v>0</v>
      </c>
      <c r="H143">
        <f t="shared" si="4"/>
        <v>1</v>
      </c>
      <c r="J143" t="s">
        <v>343</v>
      </c>
      <c r="K143" s="18" t="s">
        <v>296</v>
      </c>
      <c r="L143" t="s">
        <v>344</v>
      </c>
      <c r="M143" s="19" t="s">
        <v>344</v>
      </c>
      <c r="N143">
        <v>0</v>
      </c>
      <c r="O143">
        <v>1</v>
      </c>
      <c r="P143">
        <v>0</v>
      </c>
      <c r="Q143">
        <v>0</v>
      </c>
      <c r="S143">
        <f t="shared" si="5"/>
        <v>1</v>
      </c>
      <c r="T143"/>
      <c r="U143" s="21">
        <v>0</v>
      </c>
      <c r="V143" s="21">
        <v>0</v>
      </c>
      <c r="W143" s="21"/>
      <c r="X143">
        <f>O143-Table7[[#This Row],[AKTIVNOST]]</f>
        <v>-4</v>
      </c>
    </row>
    <row r="144" spans="1:24" x14ac:dyDescent="0.25">
      <c r="A144" s="3" t="s">
        <v>295</v>
      </c>
      <c r="B144" t="s">
        <v>296</v>
      </c>
      <c r="C144">
        <v>5</v>
      </c>
      <c r="D144">
        <v>5</v>
      </c>
      <c r="E144">
        <v>11</v>
      </c>
      <c r="F144">
        <v>11</v>
      </c>
      <c r="H144">
        <f t="shared" si="4"/>
        <v>32</v>
      </c>
      <c r="J144" t="s">
        <v>295</v>
      </c>
      <c r="K144" s="19" t="s">
        <v>502</v>
      </c>
      <c r="L144" t="s">
        <v>296</v>
      </c>
      <c r="M144" s="18" t="s">
        <v>296</v>
      </c>
      <c r="N144">
        <v>5</v>
      </c>
      <c r="O144">
        <v>5</v>
      </c>
      <c r="P144">
        <v>13</v>
      </c>
      <c r="Q144">
        <v>11</v>
      </c>
      <c r="S144">
        <f t="shared" si="5"/>
        <v>34</v>
      </c>
      <c r="T144"/>
      <c r="U144" s="21">
        <v>13</v>
      </c>
      <c r="V144" s="21">
        <v>11</v>
      </c>
      <c r="W144" s="21"/>
      <c r="X144">
        <f>O144-Table7[[#This Row],[AKTIVNOST]]</f>
        <v>5</v>
      </c>
    </row>
    <row r="145" spans="1:24" x14ac:dyDescent="0.25">
      <c r="A145" s="3" t="s">
        <v>467</v>
      </c>
      <c r="B145" t="s">
        <v>502</v>
      </c>
      <c r="C145" s="1">
        <v>0</v>
      </c>
      <c r="D145">
        <v>0</v>
      </c>
      <c r="E145">
        <v>0</v>
      </c>
      <c r="F145">
        <v>0</v>
      </c>
      <c r="H145">
        <f t="shared" si="4"/>
        <v>0</v>
      </c>
      <c r="J145" t="s">
        <v>467</v>
      </c>
      <c r="K145" s="18" t="s">
        <v>211</v>
      </c>
      <c r="L145" t="s">
        <v>502</v>
      </c>
      <c r="M145" s="19" t="s">
        <v>502</v>
      </c>
      <c r="N145">
        <v>0</v>
      </c>
      <c r="O145">
        <v>0</v>
      </c>
      <c r="P145">
        <v>0</v>
      </c>
      <c r="Q145">
        <v>0</v>
      </c>
      <c r="S145">
        <f t="shared" si="5"/>
        <v>0</v>
      </c>
      <c r="T145"/>
      <c r="U145" s="21">
        <v>0</v>
      </c>
      <c r="V145" s="21">
        <v>0</v>
      </c>
      <c r="W145" s="21"/>
      <c r="X145">
        <f>O145-Table7[[#This Row],[AKTIVNOST]]</f>
        <v>-8</v>
      </c>
    </row>
    <row r="146" spans="1:24" x14ac:dyDescent="0.25">
      <c r="A146" s="3" t="s">
        <v>210</v>
      </c>
      <c r="B146" t="s">
        <v>211</v>
      </c>
      <c r="C146">
        <v>0</v>
      </c>
      <c r="D146">
        <v>6</v>
      </c>
      <c r="E146">
        <v>8</v>
      </c>
      <c r="F146">
        <v>8</v>
      </c>
      <c r="G146">
        <v>10</v>
      </c>
      <c r="H146">
        <f t="shared" si="4"/>
        <v>32</v>
      </c>
      <c r="J146" t="s">
        <v>210</v>
      </c>
      <c r="K146" s="19" t="s">
        <v>500</v>
      </c>
      <c r="L146" t="s">
        <v>211</v>
      </c>
      <c r="M146" s="18" t="s">
        <v>211</v>
      </c>
      <c r="N146">
        <v>0</v>
      </c>
      <c r="O146">
        <v>6</v>
      </c>
      <c r="P146">
        <v>12.5</v>
      </c>
      <c r="Q146">
        <v>8</v>
      </c>
      <c r="R146">
        <v>10</v>
      </c>
      <c r="S146">
        <f t="shared" si="5"/>
        <v>36.5</v>
      </c>
      <c r="T146"/>
      <c r="U146" s="21">
        <v>12.5</v>
      </c>
      <c r="V146" s="21">
        <v>8</v>
      </c>
      <c r="W146" s="21">
        <v>10</v>
      </c>
      <c r="X146">
        <f>O146-Table7[[#This Row],[AKTIVNOST]]</f>
        <v>-2</v>
      </c>
    </row>
    <row r="147" spans="1:24" x14ac:dyDescent="0.25">
      <c r="A147" s="3" t="s">
        <v>501</v>
      </c>
      <c r="B147" t="s">
        <v>500</v>
      </c>
      <c r="C147" s="1">
        <v>0</v>
      </c>
      <c r="D147">
        <v>0</v>
      </c>
      <c r="E147">
        <v>0</v>
      </c>
      <c r="F147">
        <v>0</v>
      </c>
      <c r="H147">
        <f t="shared" si="4"/>
        <v>0</v>
      </c>
      <c r="J147" t="s">
        <v>501</v>
      </c>
      <c r="K147" s="18" t="s">
        <v>511</v>
      </c>
      <c r="L147" t="s">
        <v>500</v>
      </c>
      <c r="M147" s="19" t="s">
        <v>500</v>
      </c>
      <c r="N147">
        <v>0</v>
      </c>
      <c r="O147">
        <v>0</v>
      </c>
      <c r="P147">
        <v>0</v>
      </c>
      <c r="Q147">
        <v>0</v>
      </c>
      <c r="S147">
        <f t="shared" si="5"/>
        <v>0</v>
      </c>
      <c r="T147"/>
      <c r="U147" s="21">
        <v>0</v>
      </c>
      <c r="V147" s="21">
        <v>0</v>
      </c>
      <c r="W147" s="21"/>
      <c r="X147">
        <f>O147-Table7[[#This Row],[AKTIVNOST]]</f>
        <v>-4</v>
      </c>
    </row>
    <row r="148" spans="1:24" x14ac:dyDescent="0.25">
      <c r="A148" s="3" t="s">
        <v>428</v>
      </c>
      <c r="B148" t="s">
        <v>429</v>
      </c>
      <c r="C148" s="1">
        <v>0</v>
      </c>
      <c r="D148">
        <v>5</v>
      </c>
      <c r="H148">
        <f t="shared" si="4"/>
        <v>5</v>
      </c>
      <c r="J148" t="s">
        <v>428</v>
      </c>
      <c r="K148" s="19" t="s">
        <v>429</v>
      </c>
      <c r="L148" t="s">
        <v>429</v>
      </c>
      <c r="M148" s="18" t="s">
        <v>511</v>
      </c>
      <c r="N148">
        <v>0</v>
      </c>
      <c r="O148">
        <v>6</v>
      </c>
      <c r="T148"/>
      <c r="W148" s="21"/>
    </row>
    <row r="149" spans="1:24" x14ac:dyDescent="0.25">
      <c r="A149" s="3" t="s">
        <v>395</v>
      </c>
      <c r="B149" t="s">
        <v>396</v>
      </c>
      <c r="C149">
        <v>5</v>
      </c>
      <c r="D149">
        <v>5</v>
      </c>
      <c r="E149">
        <v>9</v>
      </c>
      <c r="F149">
        <v>9</v>
      </c>
      <c r="H149">
        <f t="shared" si="4"/>
        <v>28</v>
      </c>
      <c r="J149" t="s">
        <v>395</v>
      </c>
      <c r="K149" s="18" t="s">
        <v>396</v>
      </c>
      <c r="L149" t="s">
        <v>396</v>
      </c>
      <c r="M149" s="18" t="s">
        <v>429</v>
      </c>
      <c r="N149">
        <v>0</v>
      </c>
      <c r="O149">
        <v>5</v>
      </c>
      <c r="S149">
        <f t="shared" si="5"/>
        <v>5</v>
      </c>
      <c r="T149"/>
      <c r="W149" s="21"/>
      <c r="X149">
        <f>O149-Table7[[#This Row],[AKTIVNOST]]</f>
        <v>-1</v>
      </c>
    </row>
    <row r="150" spans="1:24" x14ac:dyDescent="0.25">
      <c r="A150" t="s">
        <v>529</v>
      </c>
      <c r="B150" t="s">
        <v>530</v>
      </c>
      <c r="C150">
        <v>0</v>
      </c>
      <c r="D150">
        <v>0</v>
      </c>
      <c r="E150">
        <v>11.5</v>
      </c>
      <c r="F150">
        <v>11.5</v>
      </c>
      <c r="H150">
        <f t="shared" si="4"/>
        <v>23</v>
      </c>
      <c r="J150" t="s">
        <v>529</v>
      </c>
      <c r="K150" s="19" t="s">
        <v>530</v>
      </c>
      <c r="L150" t="s">
        <v>530</v>
      </c>
      <c r="M150" s="19" t="s">
        <v>396</v>
      </c>
      <c r="N150">
        <v>5</v>
      </c>
      <c r="O150">
        <v>5</v>
      </c>
      <c r="P150">
        <v>11</v>
      </c>
      <c r="Q150">
        <v>9</v>
      </c>
      <c r="S150">
        <f t="shared" si="5"/>
        <v>30</v>
      </c>
      <c r="T150"/>
      <c r="U150" s="21">
        <v>11</v>
      </c>
      <c r="V150" s="21">
        <v>9</v>
      </c>
      <c r="W150" s="21"/>
      <c r="X150">
        <f>O150-Table7[[#This Row],[AKTIVNOST]]</f>
        <v>4</v>
      </c>
    </row>
    <row r="151" spans="1:24" x14ac:dyDescent="0.25">
      <c r="A151" s="3" t="s">
        <v>134</v>
      </c>
      <c r="B151" t="s">
        <v>135</v>
      </c>
      <c r="C151">
        <v>5</v>
      </c>
      <c r="D151">
        <v>6</v>
      </c>
      <c r="E151">
        <v>12</v>
      </c>
      <c r="F151">
        <v>12</v>
      </c>
      <c r="H151">
        <f t="shared" si="4"/>
        <v>35</v>
      </c>
      <c r="J151" t="s">
        <v>134</v>
      </c>
      <c r="K151" s="18" t="s">
        <v>135</v>
      </c>
      <c r="L151" t="s">
        <v>135</v>
      </c>
      <c r="M151" s="19"/>
      <c r="N151">
        <v>0</v>
      </c>
      <c r="O151">
        <v>0</v>
      </c>
      <c r="P151">
        <v>13.5</v>
      </c>
      <c r="Q151">
        <v>11.5</v>
      </c>
      <c r="S151">
        <f t="shared" si="5"/>
        <v>25</v>
      </c>
      <c r="T151"/>
      <c r="U151" s="21">
        <v>13.5</v>
      </c>
      <c r="V151" s="21">
        <v>11.5</v>
      </c>
      <c r="W151" s="21"/>
      <c r="X151">
        <f>O151-Table7[[#This Row],[AKTIVNOST]]</f>
        <v>-5</v>
      </c>
    </row>
    <row r="152" spans="1:24" x14ac:dyDescent="0.25">
      <c r="A152" s="3" t="s">
        <v>56</v>
      </c>
      <c r="B152" t="s">
        <v>57</v>
      </c>
      <c r="C152">
        <v>5</v>
      </c>
      <c r="D152">
        <v>7</v>
      </c>
      <c r="E152">
        <v>0</v>
      </c>
      <c r="F152">
        <v>0</v>
      </c>
      <c r="G152">
        <v>10</v>
      </c>
      <c r="H152">
        <f t="shared" si="4"/>
        <v>22</v>
      </c>
      <c r="J152" t="s">
        <v>56</v>
      </c>
      <c r="K152" s="19" t="s">
        <v>57</v>
      </c>
      <c r="L152" t="s">
        <v>57</v>
      </c>
      <c r="M152" s="18" t="s">
        <v>135</v>
      </c>
      <c r="N152">
        <v>5</v>
      </c>
      <c r="O152">
        <v>6</v>
      </c>
      <c r="P152">
        <v>12</v>
      </c>
      <c r="Q152">
        <v>12</v>
      </c>
      <c r="S152">
        <f t="shared" si="5"/>
        <v>35</v>
      </c>
      <c r="T152"/>
      <c r="U152" s="21">
        <v>12</v>
      </c>
      <c r="V152" s="21">
        <v>12</v>
      </c>
      <c r="W152" s="21"/>
      <c r="X152">
        <f>O152-Table7[[#This Row],[AKTIVNOST]]</f>
        <v>6</v>
      </c>
    </row>
    <row r="153" spans="1:24" x14ac:dyDescent="0.25">
      <c r="A153" s="3" t="s">
        <v>323</v>
      </c>
      <c r="B153" t="s">
        <v>324</v>
      </c>
      <c r="C153">
        <v>0</v>
      </c>
      <c r="D153">
        <v>1</v>
      </c>
      <c r="H153">
        <f t="shared" si="4"/>
        <v>1</v>
      </c>
      <c r="J153" t="s">
        <v>323</v>
      </c>
      <c r="K153" s="18" t="s">
        <v>324</v>
      </c>
      <c r="L153" t="s">
        <v>324</v>
      </c>
      <c r="M153" s="19" t="s">
        <v>57</v>
      </c>
      <c r="N153">
        <v>5</v>
      </c>
      <c r="O153">
        <v>7</v>
      </c>
      <c r="P153">
        <v>0</v>
      </c>
      <c r="Q153">
        <v>0</v>
      </c>
      <c r="S153">
        <f t="shared" si="5"/>
        <v>12</v>
      </c>
      <c r="T153"/>
      <c r="U153" s="21">
        <v>0</v>
      </c>
      <c r="V153" s="21">
        <v>0</v>
      </c>
      <c r="W153" s="21">
        <v>10</v>
      </c>
      <c r="X153">
        <f>O153-Table7[[#This Row],[AKTIVNOST]]</f>
        <v>1</v>
      </c>
    </row>
    <row r="154" spans="1:24" x14ac:dyDescent="0.25">
      <c r="A154" s="3" t="s">
        <v>174</v>
      </c>
      <c r="B154" t="s">
        <v>175</v>
      </c>
      <c r="C154">
        <v>5</v>
      </c>
      <c r="D154">
        <v>9</v>
      </c>
      <c r="E154">
        <v>12</v>
      </c>
      <c r="F154">
        <v>12</v>
      </c>
      <c r="H154">
        <f t="shared" si="4"/>
        <v>38</v>
      </c>
      <c r="J154" t="s">
        <v>174</v>
      </c>
      <c r="K154" s="19" t="s">
        <v>175</v>
      </c>
      <c r="L154" t="s">
        <v>175</v>
      </c>
      <c r="M154" s="18" t="s">
        <v>324</v>
      </c>
      <c r="N154">
        <v>0</v>
      </c>
      <c r="O154">
        <v>1</v>
      </c>
      <c r="P154">
        <v>0</v>
      </c>
      <c r="S154">
        <f t="shared" si="5"/>
        <v>1</v>
      </c>
      <c r="T154"/>
      <c r="U154" s="21">
        <v>0</v>
      </c>
      <c r="W154" s="21"/>
      <c r="X154">
        <f>O154-Table7[[#This Row],[AKTIVNOST]]</f>
        <v>1</v>
      </c>
    </row>
    <row r="155" spans="1:24" x14ac:dyDescent="0.25">
      <c r="A155" s="3" t="s">
        <v>351</v>
      </c>
      <c r="B155" t="s">
        <v>352</v>
      </c>
      <c r="C155">
        <v>0</v>
      </c>
      <c r="D155">
        <v>1</v>
      </c>
      <c r="H155">
        <f t="shared" si="4"/>
        <v>1</v>
      </c>
      <c r="J155" t="s">
        <v>351</v>
      </c>
      <c r="K155" s="18" t="s">
        <v>352</v>
      </c>
      <c r="L155" t="s">
        <v>352</v>
      </c>
      <c r="M155" s="19" t="s">
        <v>175</v>
      </c>
      <c r="N155">
        <v>5</v>
      </c>
      <c r="O155">
        <v>9</v>
      </c>
      <c r="P155">
        <v>15</v>
      </c>
      <c r="Q155">
        <v>12</v>
      </c>
      <c r="R155">
        <v>10</v>
      </c>
      <c r="S155">
        <f t="shared" si="5"/>
        <v>51</v>
      </c>
      <c r="T155"/>
      <c r="U155" s="21">
        <v>15</v>
      </c>
      <c r="V155" s="21">
        <v>12</v>
      </c>
      <c r="W155" s="21">
        <v>10</v>
      </c>
      <c r="X155">
        <f>O155-Table7[[#This Row],[AKTIVNOST]]</f>
        <v>3</v>
      </c>
    </row>
    <row r="156" spans="1:24" x14ac:dyDescent="0.25">
      <c r="A156" s="3" t="s">
        <v>391</v>
      </c>
      <c r="B156" t="s">
        <v>392</v>
      </c>
      <c r="C156">
        <v>5</v>
      </c>
      <c r="D156">
        <v>5</v>
      </c>
      <c r="G156">
        <v>10</v>
      </c>
      <c r="H156">
        <f t="shared" si="4"/>
        <v>20</v>
      </c>
      <c r="J156" t="s">
        <v>391</v>
      </c>
      <c r="K156" s="19" t="s">
        <v>392</v>
      </c>
      <c r="L156" t="s">
        <v>392</v>
      </c>
      <c r="M156" s="18" t="s">
        <v>352</v>
      </c>
      <c r="N156">
        <v>0</v>
      </c>
      <c r="O156">
        <v>1</v>
      </c>
      <c r="P156">
        <v>0</v>
      </c>
      <c r="S156">
        <f t="shared" si="5"/>
        <v>1</v>
      </c>
      <c r="T156"/>
      <c r="U156" s="21">
        <v>0</v>
      </c>
      <c r="W156" s="21"/>
      <c r="X156">
        <f>O156-Table7[[#This Row],[AKTIVNOST]]</f>
        <v>-4</v>
      </c>
    </row>
    <row r="157" spans="1:24" x14ac:dyDescent="0.25">
      <c r="A157" s="3" t="s">
        <v>185</v>
      </c>
      <c r="B157" t="s">
        <v>186</v>
      </c>
      <c r="C157">
        <v>5</v>
      </c>
      <c r="D157">
        <v>7</v>
      </c>
      <c r="E157">
        <v>13.5</v>
      </c>
      <c r="F157">
        <v>13.5</v>
      </c>
      <c r="H157">
        <f t="shared" si="4"/>
        <v>39</v>
      </c>
      <c r="J157" t="s">
        <v>185</v>
      </c>
      <c r="K157" s="18" t="s">
        <v>186</v>
      </c>
      <c r="L157" t="s">
        <v>186</v>
      </c>
      <c r="M157" s="19" t="s">
        <v>392</v>
      </c>
      <c r="N157">
        <v>5</v>
      </c>
      <c r="O157">
        <v>5</v>
      </c>
      <c r="S157">
        <f t="shared" si="5"/>
        <v>10</v>
      </c>
      <c r="T157"/>
      <c r="W157" s="21">
        <v>10</v>
      </c>
      <c r="X157">
        <f>O157-Table7[[#This Row],[AKTIVNOST]]</f>
        <v>5</v>
      </c>
    </row>
    <row r="158" spans="1:24" x14ac:dyDescent="0.25">
      <c r="A158" s="3" t="s">
        <v>315</v>
      </c>
      <c r="B158" s="3" t="s">
        <v>316</v>
      </c>
      <c r="C158">
        <v>5</v>
      </c>
      <c r="D158">
        <v>6</v>
      </c>
      <c r="E158">
        <v>13</v>
      </c>
      <c r="F158">
        <v>13</v>
      </c>
      <c r="G158">
        <v>10</v>
      </c>
      <c r="H158">
        <f t="shared" si="4"/>
        <v>47</v>
      </c>
      <c r="J158" t="s">
        <v>315</v>
      </c>
      <c r="K158" s="19" t="s">
        <v>316</v>
      </c>
      <c r="L158" t="s">
        <v>316</v>
      </c>
      <c r="M158" s="18" t="s">
        <v>186</v>
      </c>
      <c r="N158">
        <v>5</v>
      </c>
      <c r="O158">
        <v>7</v>
      </c>
      <c r="P158">
        <v>15</v>
      </c>
      <c r="Q158">
        <v>13.5</v>
      </c>
      <c r="S158">
        <f t="shared" si="5"/>
        <v>40.5</v>
      </c>
      <c r="T158"/>
      <c r="U158" s="21">
        <v>15</v>
      </c>
      <c r="V158" s="21">
        <v>13.5</v>
      </c>
      <c r="W158" s="21"/>
      <c r="X158">
        <f>O158-Table7[[#This Row],[AKTIVNOST]]</f>
        <v>2</v>
      </c>
    </row>
    <row r="159" spans="1:24" x14ac:dyDescent="0.25">
      <c r="A159" s="3" t="s">
        <v>383</v>
      </c>
      <c r="B159" t="s">
        <v>384</v>
      </c>
      <c r="C159">
        <v>5</v>
      </c>
      <c r="D159">
        <v>5</v>
      </c>
      <c r="E159">
        <v>0</v>
      </c>
      <c r="F159">
        <v>0</v>
      </c>
      <c r="H159">
        <f t="shared" si="4"/>
        <v>10</v>
      </c>
      <c r="J159" t="s">
        <v>383</v>
      </c>
      <c r="K159" s="18" t="s">
        <v>384</v>
      </c>
      <c r="L159" t="s">
        <v>384</v>
      </c>
      <c r="M159" s="19" t="s">
        <v>316</v>
      </c>
      <c r="N159">
        <v>5</v>
      </c>
      <c r="O159">
        <v>6</v>
      </c>
      <c r="P159">
        <v>15</v>
      </c>
      <c r="Q159">
        <v>13</v>
      </c>
      <c r="R159">
        <v>10</v>
      </c>
      <c r="S159">
        <f t="shared" si="5"/>
        <v>49</v>
      </c>
      <c r="T159"/>
      <c r="U159" s="21">
        <v>15</v>
      </c>
      <c r="V159" s="21">
        <v>13</v>
      </c>
      <c r="W159" s="21">
        <v>10</v>
      </c>
      <c r="X159">
        <f>O159-Table7[[#This Row],[AKTIVNOST]]</f>
        <v>0</v>
      </c>
    </row>
    <row r="160" spans="1:24" x14ac:dyDescent="0.25">
      <c r="A160" s="3" t="s">
        <v>474</v>
      </c>
      <c r="B160" t="s">
        <v>307</v>
      </c>
      <c r="C160">
        <v>5</v>
      </c>
      <c r="D160">
        <v>10</v>
      </c>
      <c r="E160">
        <v>15</v>
      </c>
      <c r="F160">
        <v>15</v>
      </c>
      <c r="H160">
        <f t="shared" si="4"/>
        <v>45</v>
      </c>
      <c r="J160" t="s">
        <v>474</v>
      </c>
      <c r="K160" s="19" t="s">
        <v>307</v>
      </c>
      <c r="L160" t="s">
        <v>307</v>
      </c>
      <c r="M160" s="18" t="s">
        <v>384</v>
      </c>
      <c r="N160">
        <v>5</v>
      </c>
      <c r="O160">
        <v>5</v>
      </c>
      <c r="P160">
        <v>9.5</v>
      </c>
      <c r="Q160">
        <v>0</v>
      </c>
      <c r="S160">
        <f t="shared" si="5"/>
        <v>19.5</v>
      </c>
      <c r="T160"/>
      <c r="U160" s="21">
        <v>9.5</v>
      </c>
      <c r="V160" s="21">
        <v>0</v>
      </c>
      <c r="W160" s="21"/>
      <c r="X160">
        <f>O160-Table7[[#This Row],[AKTIVNOST]]</f>
        <v>-2</v>
      </c>
    </row>
    <row r="161" spans="1:24" x14ac:dyDescent="0.25">
      <c r="A161" s="3" t="s">
        <v>333</v>
      </c>
      <c r="B161" t="s">
        <v>334</v>
      </c>
      <c r="C161">
        <v>0</v>
      </c>
      <c r="D161">
        <v>1</v>
      </c>
      <c r="F161">
        <v>0</v>
      </c>
      <c r="G161">
        <v>10</v>
      </c>
      <c r="H161">
        <f t="shared" si="4"/>
        <v>11</v>
      </c>
      <c r="J161" t="s">
        <v>333</v>
      </c>
      <c r="K161" s="18" t="s">
        <v>334</v>
      </c>
      <c r="L161" t="s">
        <v>334</v>
      </c>
      <c r="M161" s="19" t="s">
        <v>307</v>
      </c>
      <c r="N161">
        <v>5</v>
      </c>
      <c r="O161">
        <v>10</v>
      </c>
      <c r="P161">
        <v>15</v>
      </c>
      <c r="Q161">
        <v>15</v>
      </c>
      <c r="R161">
        <v>10</v>
      </c>
      <c r="S161">
        <f t="shared" si="5"/>
        <v>55</v>
      </c>
      <c r="T161"/>
      <c r="U161" s="21">
        <v>15</v>
      </c>
      <c r="V161" s="21">
        <v>15</v>
      </c>
      <c r="W161" s="21">
        <v>10</v>
      </c>
      <c r="X161">
        <f>O161-Table7[[#This Row],[AKTIVNOST]]</f>
        <v>9</v>
      </c>
    </row>
    <row r="162" spans="1:24" x14ac:dyDescent="0.25">
      <c r="A162" s="3" t="s">
        <v>341</v>
      </c>
      <c r="B162" t="s">
        <v>342</v>
      </c>
      <c r="C162">
        <v>0</v>
      </c>
      <c r="D162">
        <v>5</v>
      </c>
      <c r="E162">
        <v>11.5</v>
      </c>
      <c r="F162">
        <v>11.5</v>
      </c>
      <c r="H162">
        <f t="shared" si="4"/>
        <v>28</v>
      </c>
      <c r="J162" t="s">
        <v>341</v>
      </c>
      <c r="K162" s="19" t="s">
        <v>342</v>
      </c>
      <c r="L162" t="s">
        <v>342</v>
      </c>
      <c r="M162" s="18" t="s">
        <v>334</v>
      </c>
      <c r="N162">
        <v>0</v>
      </c>
      <c r="O162">
        <v>1</v>
      </c>
      <c r="P162">
        <v>0</v>
      </c>
      <c r="Q162">
        <v>0</v>
      </c>
      <c r="S162">
        <f t="shared" si="5"/>
        <v>1</v>
      </c>
      <c r="T162"/>
      <c r="U162" s="21">
        <v>0</v>
      </c>
      <c r="V162" s="21">
        <v>0</v>
      </c>
      <c r="W162" s="21">
        <v>10</v>
      </c>
      <c r="X162">
        <f>O162-Table7[[#This Row],[AKTIVNOST]]</f>
        <v>-8</v>
      </c>
    </row>
    <row r="163" spans="1:24" x14ac:dyDescent="0.25">
      <c r="A163" s="3" t="s">
        <v>189</v>
      </c>
      <c r="B163" t="s">
        <v>190</v>
      </c>
      <c r="C163">
        <v>5</v>
      </c>
      <c r="D163">
        <v>10</v>
      </c>
      <c r="E163">
        <v>14.5</v>
      </c>
      <c r="F163">
        <v>14.5</v>
      </c>
      <c r="H163">
        <f t="shared" si="4"/>
        <v>44</v>
      </c>
      <c r="J163" t="s">
        <v>189</v>
      </c>
      <c r="K163" s="18" t="s">
        <v>190</v>
      </c>
      <c r="L163" t="s">
        <v>190</v>
      </c>
      <c r="M163" s="19" t="s">
        <v>342</v>
      </c>
      <c r="N163">
        <v>0</v>
      </c>
      <c r="O163">
        <v>5</v>
      </c>
      <c r="P163">
        <v>11.5</v>
      </c>
      <c r="Q163">
        <v>11.5</v>
      </c>
      <c r="S163">
        <f t="shared" si="5"/>
        <v>28</v>
      </c>
      <c r="T163"/>
      <c r="U163" s="21">
        <v>11.5</v>
      </c>
      <c r="V163" s="21">
        <v>11.5</v>
      </c>
      <c r="W163" s="21"/>
      <c r="X163">
        <f>O163-Table7[[#This Row],[AKTIVNOST]]</f>
        <v>4</v>
      </c>
    </row>
    <row r="164" spans="1:24" x14ac:dyDescent="0.25">
      <c r="A164" s="3" t="s">
        <v>271</v>
      </c>
      <c r="B164" t="s">
        <v>272</v>
      </c>
      <c r="C164">
        <v>5</v>
      </c>
      <c r="D164">
        <v>6</v>
      </c>
      <c r="E164">
        <v>12</v>
      </c>
      <c r="F164">
        <v>12</v>
      </c>
      <c r="H164">
        <f t="shared" si="4"/>
        <v>35</v>
      </c>
      <c r="J164" t="s">
        <v>271</v>
      </c>
      <c r="K164" s="19" t="s">
        <v>272</v>
      </c>
      <c r="L164" t="s">
        <v>272</v>
      </c>
      <c r="M164" s="18" t="s">
        <v>190</v>
      </c>
      <c r="N164">
        <v>5</v>
      </c>
      <c r="O164">
        <v>10</v>
      </c>
      <c r="P164">
        <v>15</v>
      </c>
      <c r="Q164">
        <v>14.5</v>
      </c>
      <c r="R164">
        <v>10</v>
      </c>
      <c r="S164">
        <f t="shared" si="5"/>
        <v>54.5</v>
      </c>
      <c r="T164"/>
      <c r="U164" s="21">
        <v>15</v>
      </c>
      <c r="V164" s="21">
        <v>14.5</v>
      </c>
      <c r="W164" s="21">
        <v>10</v>
      </c>
      <c r="X164">
        <f>O164-Table7[[#This Row],[AKTIVNOST]]</f>
        <v>5</v>
      </c>
    </row>
    <row r="165" spans="1:24" x14ac:dyDescent="0.25">
      <c r="A165" s="3" t="s">
        <v>299</v>
      </c>
      <c r="B165" t="s">
        <v>300</v>
      </c>
      <c r="C165">
        <v>5</v>
      </c>
      <c r="D165">
        <v>5</v>
      </c>
      <c r="H165">
        <f t="shared" si="4"/>
        <v>10</v>
      </c>
      <c r="J165" t="s">
        <v>299</v>
      </c>
      <c r="K165" s="18" t="s">
        <v>300</v>
      </c>
      <c r="L165" t="s">
        <v>300</v>
      </c>
      <c r="M165" s="19" t="s">
        <v>272</v>
      </c>
      <c r="N165">
        <v>5</v>
      </c>
      <c r="O165">
        <v>6</v>
      </c>
      <c r="P165">
        <v>15</v>
      </c>
      <c r="Q165">
        <v>12</v>
      </c>
      <c r="S165">
        <f t="shared" si="5"/>
        <v>38</v>
      </c>
      <c r="T165"/>
      <c r="U165" s="21">
        <v>15</v>
      </c>
      <c r="V165" s="21">
        <v>12</v>
      </c>
      <c r="W165" s="21"/>
      <c r="X165">
        <f>O165-Table7[[#This Row],[AKTIVNOST]]</f>
        <v>-1</v>
      </c>
    </row>
    <row r="166" spans="1:24" x14ac:dyDescent="0.25">
      <c r="A166" s="3" t="s">
        <v>214</v>
      </c>
      <c r="B166" t="s">
        <v>215</v>
      </c>
      <c r="C166">
        <v>5</v>
      </c>
      <c r="D166">
        <v>9</v>
      </c>
      <c r="E166">
        <v>9.5</v>
      </c>
      <c r="F166">
        <v>9.5</v>
      </c>
      <c r="H166">
        <f t="shared" si="4"/>
        <v>33</v>
      </c>
      <c r="J166" t="s">
        <v>214</v>
      </c>
      <c r="K166" s="19" t="s">
        <v>215</v>
      </c>
      <c r="L166" t="s">
        <v>215</v>
      </c>
      <c r="M166" s="18" t="s">
        <v>300</v>
      </c>
      <c r="N166">
        <v>5</v>
      </c>
      <c r="O166">
        <v>5</v>
      </c>
      <c r="P166">
        <v>11</v>
      </c>
      <c r="S166">
        <f t="shared" si="5"/>
        <v>21</v>
      </c>
      <c r="T166"/>
      <c r="U166" s="21">
        <v>11</v>
      </c>
      <c r="W166" s="21"/>
      <c r="X166">
        <f>O166-Table7[[#This Row],[AKTIVNOST]]</f>
        <v>-1</v>
      </c>
    </row>
    <row r="167" spans="1:24" x14ac:dyDescent="0.25">
      <c r="A167" s="3" t="s">
        <v>157</v>
      </c>
      <c r="B167" t="s">
        <v>158</v>
      </c>
      <c r="C167">
        <v>5</v>
      </c>
      <c r="D167">
        <v>5</v>
      </c>
      <c r="E167">
        <v>14</v>
      </c>
      <c r="F167">
        <v>14</v>
      </c>
      <c r="H167">
        <f t="shared" si="4"/>
        <v>38</v>
      </c>
      <c r="J167" t="s">
        <v>157</v>
      </c>
      <c r="K167" s="18" t="s">
        <v>158</v>
      </c>
      <c r="L167" t="s">
        <v>158</v>
      </c>
      <c r="M167" s="19" t="s">
        <v>215</v>
      </c>
      <c r="N167">
        <v>5</v>
      </c>
      <c r="O167">
        <v>9</v>
      </c>
      <c r="P167">
        <v>14.5</v>
      </c>
      <c r="Q167">
        <v>9.5</v>
      </c>
      <c r="S167">
        <f t="shared" si="5"/>
        <v>38</v>
      </c>
      <c r="T167"/>
      <c r="U167" s="21">
        <v>14.5</v>
      </c>
      <c r="V167" s="21">
        <v>9.5</v>
      </c>
      <c r="W167" s="21"/>
      <c r="X167">
        <f>O167-Table7[[#This Row],[AKTIVNOST]]</f>
        <v>4</v>
      </c>
    </row>
    <row r="168" spans="1:24" x14ac:dyDescent="0.25">
      <c r="A168" s="3" t="s">
        <v>64</v>
      </c>
      <c r="B168" t="s">
        <v>65</v>
      </c>
      <c r="C168">
        <v>0</v>
      </c>
      <c r="D168">
        <v>5</v>
      </c>
      <c r="E168">
        <v>12</v>
      </c>
      <c r="F168">
        <v>12</v>
      </c>
      <c r="H168">
        <f t="shared" si="4"/>
        <v>29</v>
      </c>
      <c r="J168" t="s">
        <v>64</v>
      </c>
      <c r="K168" s="19" t="s">
        <v>65</v>
      </c>
      <c r="L168" t="s">
        <v>65</v>
      </c>
      <c r="M168" s="18" t="s">
        <v>158</v>
      </c>
      <c r="N168">
        <v>5</v>
      </c>
      <c r="O168">
        <v>5</v>
      </c>
      <c r="P168">
        <v>14</v>
      </c>
      <c r="Q168">
        <v>14</v>
      </c>
      <c r="S168">
        <f t="shared" si="5"/>
        <v>38</v>
      </c>
      <c r="T168"/>
      <c r="U168" s="21">
        <v>14</v>
      </c>
      <c r="V168" s="21">
        <v>14</v>
      </c>
      <c r="W168" s="21"/>
      <c r="X168">
        <f>O168-Table7[[#This Row],[AKTIVNOST]]</f>
        <v>-5</v>
      </c>
    </row>
    <row r="169" spans="1:24" x14ac:dyDescent="0.25">
      <c r="A169" s="3" t="s">
        <v>141</v>
      </c>
      <c r="B169" t="s">
        <v>142</v>
      </c>
      <c r="C169">
        <v>0</v>
      </c>
      <c r="D169">
        <v>0</v>
      </c>
      <c r="H169">
        <f t="shared" si="4"/>
        <v>0</v>
      </c>
      <c r="J169" t="s">
        <v>141</v>
      </c>
      <c r="K169" s="18" t="s">
        <v>142</v>
      </c>
      <c r="L169" t="s">
        <v>142</v>
      </c>
      <c r="M169" s="19" t="s">
        <v>65</v>
      </c>
      <c r="N169">
        <v>0</v>
      </c>
      <c r="O169">
        <v>5</v>
      </c>
      <c r="P169">
        <v>11</v>
      </c>
      <c r="Q169">
        <v>12</v>
      </c>
      <c r="S169">
        <f t="shared" si="5"/>
        <v>28</v>
      </c>
      <c r="T169"/>
      <c r="U169" s="21">
        <v>11</v>
      </c>
      <c r="V169" s="21">
        <v>12</v>
      </c>
      <c r="W169" s="21"/>
      <c r="X169">
        <f>O169-Table7[[#This Row],[AKTIVNOST]]</f>
        <v>5</v>
      </c>
    </row>
    <row r="170" spans="1:24" x14ac:dyDescent="0.25">
      <c r="A170" s="3" t="s">
        <v>293</v>
      </c>
      <c r="B170" t="s">
        <v>294</v>
      </c>
      <c r="C170">
        <v>5</v>
      </c>
      <c r="D170">
        <v>6</v>
      </c>
      <c r="E170">
        <v>10</v>
      </c>
      <c r="F170">
        <v>10</v>
      </c>
      <c r="H170">
        <f t="shared" si="4"/>
        <v>31</v>
      </c>
      <c r="J170" t="s">
        <v>293</v>
      </c>
      <c r="K170" s="19" t="s">
        <v>294</v>
      </c>
      <c r="L170" t="s">
        <v>294</v>
      </c>
      <c r="M170" s="18" t="s">
        <v>142</v>
      </c>
      <c r="N170">
        <v>0</v>
      </c>
      <c r="O170">
        <v>0</v>
      </c>
      <c r="P170">
        <v>0</v>
      </c>
      <c r="S170">
        <f t="shared" si="5"/>
        <v>0</v>
      </c>
      <c r="T170"/>
      <c r="U170" s="21">
        <v>0</v>
      </c>
      <c r="W170" s="21"/>
      <c r="X170">
        <f>O170-Table7[[#This Row],[AKTIVNOST]]</f>
        <v>-1</v>
      </c>
    </row>
    <row r="171" spans="1:24" x14ac:dyDescent="0.25">
      <c r="A171" s="3" t="s">
        <v>155</v>
      </c>
      <c r="B171" t="s">
        <v>156</v>
      </c>
      <c r="C171">
        <v>0</v>
      </c>
      <c r="D171">
        <v>0</v>
      </c>
      <c r="H171">
        <f t="shared" si="4"/>
        <v>0</v>
      </c>
      <c r="J171" t="s">
        <v>155</v>
      </c>
      <c r="K171" s="18" t="s">
        <v>156</v>
      </c>
      <c r="L171" t="s">
        <v>156</v>
      </c>
      <c r="M171" s="19" t="s">
        <v>294</v>
      </c>
      <c r="N171">
        <v>5</v>
      </c>
      <c r="O171">
        <v>6</v>
      </c>
      <c r="P171">
        <v>15</v>
      </c>
      <c r="Q171">
        <v>10</v>
      </c>
      <c r="S171">
        <f t="shared" si="5"/>
        <v>36</v>
      </c>
      <c r="T171"/>
      <c r="U171" s="21">
        <v>15</v>
      </c>
      <c r="V171" s="21">
        <v>10</v>
      </c>
      <c r="W171" s="21"/>
      <c r="X171">
        <f>O171-Table7[[#This Row],[AKTIVNOST]]</f>
        <v>1</v>
      </c>
    </row>
    <row r="172" spans="1:24" x14ac:dyDescent="0.25">
      <c r="A172" s="3" t="s">
        <v>505</v>
      </c>
      <c r="B172" t="s">
        <v>506</v>
      </c>
      <c r="C172" s="1">
        <v>0</v>
      </c>
      <c r="D172">
        <v>0</v>
      </c>
      <c r="E172">
        <v>8.5</v>
      </c>
      <c r="F172">
        <v>8.5</v>
      </c>
      <c r="H172">
        <f t="shared" si="4"/>
        <v>17</v>
      </c>
      <c r="J172" t="s">
        <v>505</v>
      </c>
      <c r="K172" s="19" t="s">
        <v>506</v>
      </c>
      <c r="L172" t="s">
        <v>506</v>
      </c>
      <c r="M172" s="18" t="s">
        <v>156</v>
      </c>
      <c r="N172">
        <v>0</v>
      </c>
      <c r="O172">
        <v>0</v>
      </c>
      <c r="P172">
        <v>0</v>
      </c>
      <c r="S172">
        <f t="shared" si="5"/>
        <v>0</v>
      </c>
      <c r="T172"/>
      <c r="U172" s="21">
        <v>0</v>
      </c>
      <c r="W172" s="21"/>
      <c r="X172">
        <f>O172-Table7[[#This Row],[AKTIVNOST]]</f>
        <v>-10</v>
      </c>
    </row>
    <row r="173" spans="1:24" x14ac:dyDescent="0.25">
      <c r="A173" s="3" t="s">
        <v>488</v>
      </c>
      <c r="B173" t="s">
        <v>489</v>
      </c>
      <c r="C173" s="1">
        <v>0</v>
      </c>
      <c r="D173">
        <v>0</v>
      </c>
      <c r="H173">
        <f t="shared" si="4"/>
        <v>0</v>
      </c>
      <c r="J173" t="s">
        <v>488</v>
      </c>
      <c r="K173" s="18" t="s">
        <v>489</v>
      </c>
      <c r="L173" t="s">
        <v>489</v>
      </c>
      <c r="M173" s="19" t="s">
        <v>506</v>
      </c>
      <c r="N173">
        <v>0</v>
      </c>
      <c r="O173">
        <v>0</v>
      </c>
      <c r="Q173">
        <v>8.5</v>
      </c>
      <c r="S173">
        <f t="shared" si="5"/>
        <v>8.5</v>
      </c>
      <c r="T173"/>
      <c r="V173" s="21">
        <v>8.5</v>
      </c>
      <c r="W173" s="21"/>
      <c r="X173">
        <f>O173-Table7[[#This Row],[AKTIVNOST]]</f>
        <v>-6</v>
      </c>
    </row>
    <row r="174" spans="1:24" x14ac:dyDescent="0.25">
      <c r="A174" s="3" t="s">
        <v>136</v>
      </c>
      <c r="B174" t="s">
        <v>137</v>
      </c>
      <c r="C174">
        <v>0</v>
      </c>
      <c r="D174">
        <v>0</v>
      </c>
      <c r="H174">
        <f t="shared" si="4"/>
        <v>0</v>
      </c>
      <c r="J174" t="s">
        <v>136</v>
      </c>
      <c r="K174" s="19" t="s">
        <v>137</v>
      </c>
      <c r="L174" t="s">
        <v>137</v>
      </c>
      <c r="M174" s="18" t="s">
        <v>489</v>
      </c>
      <c r="N174">
        <v>0</v>
      </c>
      <c r="O174">
        <v>0</v>
      </c>
      <c r="S174">
        <f t="shared" si="5"/>
        <v>0</v>
      </c>
      <c r="T174"/>
      <c r="W174" s="21"/>
      <c r="X174">
        <f>O174-Table7[[#This Row],[AKTIVNOST]]</f>
        <v>-5</v>
      </c>
    </row>
    <row r="175" spans="1:24" x14ac:dyDescent="0.25">
      <c r="A175" s="3" t="s">
        <v>151</v>
      </c>
      <c r="B175" t="s">
        <v>152</v>
      </c>
      <c r="C175">
        <v>0</v>
      </c>
      <c r="D175">
        <v>1</v>
      </c>
      <c r="E175">
        <v>8</v>
      </c>
      <c r="F175">
        <v>8</v>
      </c>
      <c r="H175">
        <f t="shared" si="4"/>
        <v>17</v>
      </c>
      <c r="J175" t="s">
        <v>151</v>
      </c>
      <c r="K175" s="18" t="s">
        <v>152</v>
      </c>
      <c r="L175" t="s">
        <v>152</v>
      </c>
      <c r="M175" s="19" t="s">
        <v>137</v>
      </c>
      <c r="N175">
        <v>0</v>
      </c>
      <c r="O175">
        <v>0</v>
      </c>
      <c r="P175">
        <v>0</v>
      </c>
      <c r="S175">
        <f t="shared" si="5"/>
        <v>0</v>
      </c>
      <c r="T175"/>
      <c r="U175" s="21">
        <v>0</v>
      </c>
      <c r="W175" s="21"/>
      <c r="X175">
        <f>O175-Table7[[#This Row],[AKTIVNOST]]</f>
        <v>-9</v>
      </c>
    </row>
    <row r="176" spans="1:24" x14ac:dyDescent="0.25">
      <c r="A176" s="3" t="s">
        <v>159</v>
      </c>
      <c r="B176" t="s">
        <v>160</v>
      </c>
      <c r="C176">
        <v>0</v>
      </c>
      <c r="D176">
        <v>1</v>
      </c>
      <c r="E176">
        <v>0</v>
      </c>
      <c r="F176">
        <v>0</v>
      </c>
      <c r="H176">
        <f t="shared" si="4"/>
        <v>1</v>
      </c>
      <c r="J176" t="s">
        <v>159</v>
      </c>
      <c r="K176" s="19" t="s">
        <v>160</v>
      </c>
      <c r="L176" t="s">
        <v>160</v>
      </c>
      <c r="M176" s="18" t="s">
        <v>152</v>
      </c>
      <c r="N176">
        <v>0</v>
      </c>
      <c r="O176">
        <v>1</v>
      </c>
      <c r="P176">
        <v>11</v>
      </c>
      <c r="Q176">
        <v>8</v>
      </c>
      <c r="S176">
        <f t="shared" si="5"/>
        <v>20</v>
      </c>
      <c r="T176"/>
      <c r="U176" s="21">
        <v>11</v>
      </c>
      <c r="V176" s="21">
        <v>8</v>
      </c>
      <c r="W176" s="21"/>
      <c r="X176">
        <f>O176-Table7[[#This Row],[AKTIVNOST]]</f>
        <v>-4</v>
      </c>
    </row>
    <row r="177" spans="1:24" x14ac:dyDescent="0.25">
      <c r="A177" s="3" t="s">
        <v>297</v>
      </c>
      <c r="B177" t="s">
        <v>298</v>
      </c>
      <c r="C177">
        <v>0</v>
      </c>
      <c r="D177">
        <v>0</v>
      </c>
      <c r="H177">
        <f t="shared" si="4"/>
        <v>0</v>
      </c>
      <c r="J177" t="s">
        <v>297</v>
      </c>
      <c r="K177" s="18" t="s">
        <v>298</v>
      </c>
      <c r="L177" t="s">
        <v>298</v>
      </c>
      <c r="M177" s="19" t="s">
        <v>160</v>
      </c>
      <c r="N177">
        <v>0</v>
      </c>
      <c r="O177">
        <v>1</v>
      </c>
      <c r="P177">
        <v>0</v>
      </c>
      <c r="Q177">
        <v>0</v>
      </c>
      <c r="S177">
        <f t="shared" si="5"/>
        <v>1</v>
      </c>
      <c r="T177"/>
      <c r="U177" s="21">
        <v>0</v>
      </c>
      <c r="V177" s="21">
        <v>0</v>
      </c>
      <c r="W177" s="21"/>
      <c r="X177">
        <f>O177-Table7[[#This Row],[AKTIVNOST]]</f>
        <v>-4</v>
      </c>
    </row>
    <row r="178" spans="1:24" x14ac:dyDescent="0.25">
      <c r="A178" s="3" t="s">
        <v>339</v>
      </c>
      <c r="B178" t="s">
        <v>340</v>
      </c>
      <c r="C178">
        <v>5</v>
      </c>
      <c r="D178">
        <v>2.5</v>
      </c>
      <c r="E178">
        <v>0</v>
      </c>
      <c r="F178">
        <v>9</v>
      </c>
      <c r="G178">
        <v>10</v>
      </c>
      <c r="H178">
        <f t="shared" si="4"/>
        <v>26.5</v>
      </c>
      <c r="J178" t="s">
        <v>339</v>
      </c>
      <c r="K178" s="19" t="s">
        <v>340</v>
      </c>
      <c r="L178" t="s">
        <v>340</v>
      </c>
      <c r="M178" s="18" t="s">
        <v>298</v>
      </c>
      <c r="N178">
        <v>0</v>
      </c>
      <c r="O178">
        <v>6</v>
      </c>
      <c r="P178">
        <v>9</v>
      </c>
      <c r="S178">
        <f t="shared" si="5"/>
        <v>15</v>
      </c>
      <c r="T178"/>
      <c r="U178" s="21">
        <v>9</v>
      </c>
      <c r="W178" s="21"/>
      <c r="X178">
        <f>O178-Table7[[#This Row],[AKTIVNOST]]</f>
        <v>6</v>
      </c>
    </row>
    <row r="179" spans="1:24" x14ac:dyDescent="0.25">
      <c r="A179" s="3" t="s">
        <v>168</v>
      </c>
      <c r="B179" t="s">
        <v>169</v>
      </c>
      <c r="C179">
        <v>5</v>
      </c>
      <c r="D179">
        <v>6</v>
      </c>
      <c r="E179">
        <v>8.5</v>
      </c>
      <c r="F179">
        <v>8.5</v>
      </c>
      <c r="H179">
        <f t="shared" si="4"/>
        <v>28</v>
      </c>
      <c r="J179" t="s">
        <v>168</v>
      </c>
      <c r="K179" s="18" t="s">
        <v>169</v>
      </c>
      <c r="L179" t="s">
        <v>169</v>
      </c>
      <c r="M179" s="19" t="s">
        <v>340</v>
      </c>
      <c r="N179">
        <v>5</v>
      </c>
      <c r="O179">
        <v>2.5</v>
      </c>
      <c r="P179">
        <v>9</v>
      </c>
      <c r="Q179">
        <v>9</v>
      </c>
      <c r="S179">
        <f t="shared" si="5"/>
        <v>25.5</v>
      </c>
      <c r="T179"/>
      <c r="U179" s="21">
        <v>9</v>
      </c>
      <c r="V179" s="21">
        <v>9</v>
      </c>
      <c r="W179" s="21">
        <v>10</v>
      </c>
      <c r="X179">
        <f>O179-Table7[[#This Row],[AKTIVNOST]]</f>
        <v>-3.5</v>
      </c>
    </row>
    <row r="180" spans="1:24" x14ac:dyDescent="0.25">
      <c r="A180" s="3" t="s">
        <v>206</v>
      </c>
      <c r="B180" t="s">
        <v>207</v>
      </c>
      <c r="C180">
        <v>5</v>
      </c>
      <c r="D180">
        <v>9</v>
      </c>
      <c r="E180">
        <v>8.5</v>
      </c>
      <c r="F180">
        <v>8.5</v>
      </c>
      <c r="H180">
        <f t="shared" si="4"/>
        <v>31</v>
      </c>
      <c r="J180" t="s">
        <v>206</v>
      </c>
      <c r="K180" s="19" t="s">
        <v>207</v>
      </c>
      <c r="L180" t="s">
        <v>207</v>
      </c>
      <c r="M180" s="18" t="s">
        <v>169</v>
      </c>
      <c r="N180">
        <v>5</v>
      </c>
      <c r="O180">
        <v>6</v>
      </c>
      <c r="P180">
        <v>9</v>
      </c>
      <c r="Q180">
        <v>8.5</v>
      </c>
      <c r="S180">
        <f t="shared" si="5"/>
        <v>28.5</v>
      </c>
      <c r="T180"/>
      <c r="U180" s="21">
        <v>9</v>
      </c>
      <c r="V180" s="21">
        <v>8.5</v>
      </c>
      <c r="W180" s="21"/>
      <c r="X180">
        <f>O180-Table7[[#This Row],[AKTIVNOST]]</f>
        <v>6</v>
      </c>
    </row>
    <row r="181" spans="1:24" x14ac:dyDescent="0.25">
      <c r="A181" s="3" t="s">
        <v>200</v>
      </c>
      <c r="B181" t="s">
        <v>201</v>
      </c>
      <c r="C181">
        <v>5</v>
      </c>
      <c r="D181">
        <v>5</v>
      </c>
      <c r="E181">
        <v>12</v>
      </c>
      <c r="F181">
        <v>12</v>
      </c>
      <c r="G181">
        <v>10</v>
      </c>
      <c r="H181">
        <f t="shared" si="4"/>
        <v>44</v>
      </c>
      <c r="J181" t="s">
        <v>200</v>
      </c>
      <c r="K181" s="18" t="s">
        <v>201</v>
      </c>
      <c r="L181" t="s">
        <v>201</v>
      </c>
      <c r="M181" s="19" t="s">
        <v>207</v>
      </c>
      <c r="N181">
        <v>5</v>
      </c>
      <c r="O181">
        <v>9</v>
      </c>
      <c r="P181">
        <v>12.5</v>
      </c>
      <c r="Q181">
        <v>8.5</v>
      </c>
      <c r="R181">
        <v>10</v>
      </c>
      <c r="S181">
        <f t="shared" si="5"/>
        <v>45</v>
      </c>
      <c r="T181"/>
      <c r="U181" s="21">
        <v>12.5</v>
      </c>
      <c r="V181" s="21">
        <v>8.5</v>
      </c>
      <c r="W181" s="21">
        <v>10</v>
      </c>
      <c r="X181">
        <f>O181-Table7[[#This Row],[AKTIVNOST]]</f>
        <v>5</v>
      </c>
    </row>
    <row r="182" spans="1:24" x14ac:dyDescent="0.25">
      <c r="A182" s="3" t="s">
        <v>194</v>
      </c>
      <c r="B182" t="s">
        <v>195</v>
      </c>
      <c r="C182">
        <v>5</v>
      </c>
      <c r="D182">
        <v>6</v>
      </c>
      <c r="E182">
        <v>8</v>
      </c>
      <c r="F182">
        <v>8</v>
      </c>
      <c r="G182">
        <v>10</v>
      </c>
      <c r="H182">
        <f t="shared" si="4"/>
        <v>37</v>
      </c>
      <c r="J182" t="s">
        <v>194</v>
      </c>
      <c r="K182" s="19" t="s">
        <v>195</v>
      </c>
      <c r="L182" t="s">
        <v>195</v>
      </c>
      <c r="M182" s="18" t="s">
        <v>201</v>
      </c>
      <c r="N182">
        <v>5</v>
      </c>
      <c r="O182">
        <v>5</v>
      </c>
      <c r="P182">
        <v>11.5</v>
      </c>
      <c r="Q182">
        <v>12</v>
      </c>
      <c r="S182">
        <f t="shared" si="5"/>
        <v>33.5</v>
      </c>
      <c r="T182"/>
      <c r="U182" s="21">
        <v>11.5</v>
      </c>
      <c r="V182" s="21">
        <v>12</v>
      </c>
      <c r="W182" s="21">
        <v>10</v>
      </c>
      <c r="X182">
        <f>O182-Table7[[#This Row],[AKTIVNOST]]</f>
        <v>5</v>
      </c>
    </row>
    <row r="183" spans="1:24" x14ac:dyDescent="0.25">
      <c r="A183" s="3" t="s">
        <v>191</v>
      </c>
      <c r="B183" t="s">
        <v>192</v>
      </c>
      <c r="C183">
        <v>5</v>
      </c>
      <c r="D183">
        <v>6</v>
      </c>
      <c r="E183">
        <v>13</v>
      </c>
      <c r="F183">
        <v>13</v>
      </c>
      <c r="H183">
        <f t="shared" si="4"/>
        <v>37</v>
      </c>
      <c r="J183" t="s">
        <v>191</v>
      </c>
      <c r="K183" s="18" t="s">
        <v>192</v>
      </c>
      <c r="L183" t="s">
        <v>192</v>
      </c>
      <c r="M183" s="19" t="s">
        <v>195</v>
      </c>
      <c r="N183">
        <v>5</v>
      </c>
      <c r="O183">
        <v>6</v>
      </c>
      <c r="P183">
        <v>10.5</v>
      </c>
      <c r="Q183">
        <v>8</v>
      </c>
      <c r="S183">
        <f t="shared" si="5"/>
        <v>29.5</v>
      </c>
      <c r="T183"/>
      <c r="U183" s="21">
        <v>10.5</v>
      </c>
      <c r="V183" s="21">
        <v>8</v>
      </c>
      <c r="W183" s="21">
        <v>10</v>
      </c>
      <c r="X183">
        <f>O183-Table7[[#This Row],[AKTIVNOST]]</f>
        <v>6</v>
      </c>
    </row>
    <row r="184" spans="1:24" x14ac:dyDescent="0.25">
      <c r="A184" s="3" t="s">
        <v>310</v>
      </c>
      <c r="B184" t="s">
        <v>311</v>
      </c>
      <c r="C184">
        <v>0</v>
      </c>
      <c r="D184">
        <v>8.5</v>
      </c>
      <c r="E184">
        <v>13</v>
      </c>
      <c r="F184">
        <v>13</v>
      </c>
      <c r="H184">
        <f t="shared" si="4"/>
        <v>34.5</v>
      </c>
      <c r="J184" t="s">
        <v>310</v>
      </c>
      <c r="K184" s="19" t="s">
        <v>311</v>
      </c>
      <c r="L184" t="s">
        <v>311</v>
      </c>
      <c r="M184" s="18" t="s">
        <v>192</v>
      </c>
      <c r="N184">
        <v>5</v>
      </c>
      <c r="O184">
        <v>6</v>
      </c>
      <c r="P184">
        <v>12.5</v>
      </c>
      <c r="Q184">
        <v>13</v>
      </c>
      <c r="R184">
        <v>10</v>
      </c>
      <c r="S184">
        <f t="shared" si="5"/>
        <v>46.5</v>
      </c>
      <c r="T184"/>
      <c r="U184" s="21">
        <v>12.5</v>
      </c>
      <c r="V184" s="21">
        <v>13</v>
      </c>
      <c r="W184" s="21">
        <v>10</v>
      </c>
      <c r="X184">
        <f>O184-Table7[[#This Row],[AKTIVNOST]]</f>
        <v>5</v>
      </c>
    </row>
    <row r="185" spans="1:24" x14ac:dyDescent="0.25">
      <c r="A185" s="3" t="s">
        <v>308</v>
      </c>
      <c r="B185" t="s">
        <v>309</v>
      </c>
      <c r="C185">
        <v>5</v>
      </c>
      <c r="D185">
        <v>6</v>
      </c>
      <c r="E185">
        <v>0</v>
      </c>
      <c r="F185">
        <v>11.5</v>
      </c>
      <c r="H185">
        <f t="shared" si="4"/>
        <v>22.5</v>
      </c>
      <c r="J185" t="s">
        <v>308</v>
      </c>
      <c r="K185" s="18" t="s">
        <v>309</v>
      </c>
      <c r="L185" t="s">
        <v>309</v>
      </c>
      <c r="M185" s="19" t="s">
        <v>311</v>
      </c>
      <c r="N185">
        <v>0</v>
      </c>
      <c r="O185">
        <v>8.5</v>
      </c>
      <c r="P185">
        <v>14</v>
      </c>
      <c r="Q185">
        <v>13</v>
      </c>
      <c r="R185">
        <v>10</v>
      </c>
      <c r="S185">
        <f t="shared" si="5"/>
        <v>45.5</v>
      </c>
      <c r="T185"/>
      <c r="U185" s="21">
        <v>14</v>
      </c>
      <c r="V185" s="21">
        <v>13</v>
      </c>
      <c r="W185" s="21">
        <v>10</v>
      </c>
      <c r="X185">
        <f>O185-Table7[[#This Row],[AKTIVNOST]]</f>
        <v>7.5</v>
      </c>
    </row>
    <row r="186" spans="1:24" x14ac:dyDescent="0.25">
      <c r="A186" s="3" t="s">
        <v>381</v>
      </c>
      <c r="B186" t="s">
        <v>382</v>
      </c>
      <c r="C186">
        <v>0</v>
      </c>
      <c r="D186">
        <v>4</v>
      </c>
      <c r="E186">
        <v>0</v>
      </c>
      <c r="F186">
        <v>13.5</v>
      </c>
      <c r="G186">
        <v>10</v>
      </c>
      <c r="H186">
        <f t="shared" si="4"/>
        <v>27.5</v>
      </c>
      <c r="J186" t="s">
        <v>381</v>
      </c>
      <c r="K186" s="19" t="s">
        <v>382</v>
      </c>
      <c r="L186" t="s">
        <v>382</v>
      </c>
      <c r="M186" s="18" t="s">
        <v>309</v>
      </c>
      <c r="N186">
        <v>5</v>
      </c>
      <c r="O186">
        <v>6</v>
      </c>
      <c r="P186">
        <v>8</v>
      </c>
      <c r="Q186">
        <v>11.5</v>
      </c>
      <c r="S186">
        <f t="shared" si="5"/>
        <v>30.5</v>
      </c>
      <c r="T186"/>
      <c r="U186" s="21">
        <v>8</v>
      </c>
      <c r="V186" s="21">
        <v>11.5</v>
      </c>
      <c r="W186" s="21"/>
      <c r="X186">
        <f>O186-Table7[[#This Row],[AKTIVNOST]]</f>
        <v>0</v>
      </c>
    </row>
    <row r="187" spans="1:24" x14ac:dyDescent="0.25">
      <c r="A187" s="3" t="s">
        <v>172</v>
      </c>
      <c r="B187" t="s">
        <v>173</v>
      </c>
      <c r="C187">
        <v>0</v>
      </c>
      <c r="D187">
        <v>0</v>
      </c>
      <c r="F187">
        <v>0</v>
      </c>
      <c r="H187">
        <f t="shared" si="4"/>
        <v>0</v>
      </c>
      <c r="J187" t="s">
        <v>172</v>
      </c>
      <c r="K187" s="18" t="s">
        <v>173</v>
      </c>
      <c r="L187" t="s">
        <v>173</v>
      </c>
      <c r="M187" s="19" t="s">
        <v>382</v>
      </c>
      <c r="N187">
        <v>0</v>
      </c>
      <c r="O187">
        <v>4</v>
      </c>
      <c r="P187">
        <v>8</v>
      </c>
      <c r="Q187">
        <v>13.5</v>
      </c>
      <c r="S187">
        <f t="shared" si="5"/>
        <v>25.5</v>
      </c>
      <c r="T187"/>
      <c r="U187" s="21">
        <v>8</v>
      </c>
      <c r="V187" s="21">
        <v>13.5</v>
      </c>
      <c r="W187" s="21">
        <v>10</v>
      </c>
      <c r="X187">
        <f>O187-Table7[[#This Row],[AKTIVNOST]]</f>
        <v>1.5</v>
      </c>
    </row>
    <row r="188" spans="1:24" x14ac:dyDescent="0.25">
      <c r="A188" s="3" t="s">
        <v>204</v>
      </c>
      <c r="B188" t="s">
        <v>205</v>
      </c>
      <c r="C188">
        <v>5</v>
      </c>
      <c r="D188">
        <v>8</v>
      </c>
      <c r="E188">
        <v>11</v>
      </c>
      <c r="F188">
        <v>11</v>
      </c>
      <c r="H188">
        <f t="shared" si="4"/>
        <v>35</v>
      </c>
      <c r="J188" t="s">
        <v>204</v>
      </c>
      <c r="K188" s="19" t="s">
        <v>205</v>
      </c>
      <c r="L188" t="s">
        <v>205</v>
      </c>
      <c r="M188" s="18" t="s">
        <v>173</v>
      </c>
      <c r="N188">
        <v>0</v>
      </c>
      <c r="O188">
        <v>0</v>
      </c>
      <c r="P188">
        <v>9</v>
      </c>
      <c r="Q188">
        <v>0</v>
      </c>
      <c r="S188">
        <f t="shared" si="5"/>
        <v>9</v>
      </c>
      <c r="T188"/>
      <c r="U188" s="21">
        <v>9</v>
      </c>
      <c r="V188" s="21">
        <v>0</v>
      </c>
      <c r="W188" s="21"/>
      <c r="X188">
        <f>O188-Table7[[#This Row],[AKTIVNOST]]</f>
        <v>-6</v>
      </c>
    </row>
    <row r="189" spans="1:24" x14ac:dyDescent="0.25">
      <c r="A189" s="3" t="s">
        <v>345</v>
      </c>
      <c r="B189" t="s">
        <v>346</v>
      </c>
      <c r="C189">
        <v>0</v>
      </c>
      <c r="D189">
        <v>1</v>
      </c>
      <c r="H189">
        <f t="shared" si="4"/>
        <v>1</v>
      </c>
      <c r="J189" t="s">
        <v>345</v>
      </c>
      <c r="K189" s="18" t="s">
        <v>346</v>
      </c>
      <c r="L189" t="s">
        <v>346</v>
      </c>
      <c r="M189" s="19" t="s">
        <v>205</v>
      </c>
      <c r="N189">
        <v>5</v>
      </c>
      <c r="O189">
        <v>8</v>
      </c>
      <c r="P189">
        <v>9</v>
      </c>
      <c r="Q189">
        <v>11</v>
      </c>
      <c r="R189">
        <v>10</v>
      </c>
      <c r="S189">
        <f t="shared" si="5"/>
        <v>43</v>
      </c>
      <c r="T189"/>
      <c r="U189" s="21">
        <v>9</v>
      </c>
      <c r="V189" s="21">
        <v>11</v>
      </c>
      <c r="W189" s="21">
        <v>10</v>
      </c>
      <c r="X189">
        <f>O189-Table7[[#This Row],[AKTIVNOST]]</f>
        <v>-1</v>
      </c>
    </row>
    <row r="190" spans="1:24" x14ac:dyDescent="0.25">
      <c r="A190" s="3" t="s">
        <v>138</v>
      </c>
      <c r="B190" t="s">
        <v>487</v>
      </c>
      <c r="C190">
        <v>0</v>
      </c>
      <c r="D190">
        <v>2.5</v>
      </c>
      <c r="H190">
        <f t="shared" si="4"/>
        <v>2.5</v>
      </c>
      <c r="J190" t="s">
        <v>138</v>
      </c>
      <c r="K190" s="19" t="s">
        <v>487</v>
      </c>
      <c r="L190" t="s">
        <v>487</v>
      </c>
      <c r="M190" s="18" t="s">
        <v>346</v>
      </c>
      <c r="N190">
        <v>0</v>
      </c>
      <c r="O190">
        <v>1</v>
      </c>
      <c r="P190">
        <v>0</v>
      </c>
      <c r="S190">
        <f t="shared" si="5"/>
        <v>1</v>
      </c>
      <c r="T190"/>
      <c r="U190" s="21">
        <v>0</v>
      </c>
      <c r="W190" s="21"/>
      <c r="X190">
        <f>O190-Table7[[#This Row],[AKTIVNOST]]</f>
        <v>-4</v>
      </c>
    </row>
    <row r="191" spans="1:24" x14ac:dyDescent="0.25">
      <c r="A191" s="3" t="s">
        <v>281</v>
      </c>
      <c r="B191" t="s">
        <v>282</v>
      </c>
      <c r="C191">
        <v>5</v>
      </c>
      <c r="D191">
        <v>7</v>
      </c>
      <c r="E191">
        <v>13</v>
      </c>
      <c r="F191">
        <v>13</v>
      </c>
      <c r="H191">
        <f t="shared" si="4"/>
        <v>38</v>
      </c>
      <c r="J191" t="s">
        <v>281</v>
      </c>
      <c r="K191" s="18" t="s">
        <v>282</v>
      </c>
      <c r="L191" t="s">
        <v>282</v>
      </c>
      <c r="M191" s="19" t="s">
        <v>487</v>
      </c>
      <c r="N191">
        <v>0</v>
      </c>
      <c r="O191">
        <v>2.5</v>
      </c>
      <c r="P191">
        <v>0</v>
      </c>
      <c r="S191">
        <f t="shared" si="5"/>
        <v>2.5</v>
      </c>
      <c r="T191"/>
      <c r="U191" s="21">
        <v>0</v>
      </c>
      <c r="W191" s="21"/>
      <c r="X191">
        <f>O191-Table7[[#This Row],[AKTIVNOST]]</f>
        <v>-3.5</v>
      </c>
    </row>
    <row r="192" spans="1:24" x14ac:dyDescent="0.25">
      <c r="A192" s="3" t="s">
        <v>130</v>
      </c>
      <c r="B192" t="s">
        <v>131</v>
      </c>
      <c r="C192">
        <v>5</v>
      </c>
      <c r="D192">
        <v>6</v>
      </c>
      <c r="E192">
        <v>12</v>
      </c>
      <c r="F192">
        <v>12</v>
      </c>
      <c r="H192">
        <f t="shared" si="4"/>
        <v>35</v>
      </c>
      <c r="J192" t="s">
        <v>130</v>
      </c>
      <c r="K192" s="19" t="s">
        <v>131</v>
      </c>
      <c r="L192" t="s">
        <v>131</v>
      </c>
      <c r="M192" s="18" t="s">
        <v>282</v>
      </c>
      <c r="N192">
        <v>5</v>
      </c>
      <c r="O192">
        <v>7</v>
      </c>
      <c r="P192">
        <v>10.5</v>
      </c>
      <c r="Q192">
        <v>13</v>
      </c>
      <c r="S192">
        <f t="shared" si="5"/>
        <v>35.5</v>
      </c>
      <c r="T192"/>
      <c r="U192" s="21">
        <v>10.5</v>
      </c>
      <c r="V192" s="21">
        <v>13</v>
      </c>
      <c r="W192" s="21"/>
      <c r="X192">
        <f>O192-Table7[[#This Row],[AKTIVNOST]]</f>
        <v>1</v>
      </c>
    </row>
    <row r="193" spans="1:24" x14ac:dyDescent="0.25">
      <c r="A193" s="3" t="s">
        <v>353</v>
      </c>
      <c r="B193" t="s">
        <v>354</v>
      </c>
      <c r="C193">
        <v>0</v>
      </c>
      <c r="D193">
        <v>7</v>
      </c>
      <c r="H193">
        <f t="shared" si="4"/>
        <v>7</v>
      </c>
      <c r="J193" t="s">
        <v>353</v>
      </c>
      <c r="K193" s="18" t="s">
        <v>354</v>
      </c>
      <c r="L193" t="s">
        <v>354</v>
      </c>
      <c r="M193" s="19" t="s">
        <v>131</v>
      </c>
      <c r="N193">
        <v>5</v>
      </c>
      <c r="O193">
        <v>6</v>
      </c>
      <c r="P193">
        <v>8.5</v>
      </c>
      <c r="Q193">
        <v>12</v>
      </c>
      <c r="S193">
        <f t="shared" si="5"/>
        <v>31.5</v>
      </c>
      <c r="T193"/>
      <c r="U193" s="21">
        <v>8.5</v>
      </c>
      <c r="V193" s="21">
        <v>12</v>
      </c>
      <c r="W193" s="21"/>
      <c r="X193">
        <f>O193-Table7[[#This Row],[AKTIVNOST]]</f>
        <v>-2.5</v>
      </c>
    </row>
    <row r="194" spans="1:24" x14ac:dyDescent="0.25">
      <c r="A194" s="3" t="s">
        <v>208</v>
      </c>
      <c r="B194" t="s">
        <v>209</v>
      </c>
      <c r="C194">
        <v>5</v>
      </c>
      <c r="D194">
        <v>7</v>
      </c>
      <c r="E194">
        <v>12.5</v>
      </c>
      <c r="F194">
        <v>12.5</v>
      </c>
      <c r="G194">
        <v>10</v>
      </c>
      <c r="H194">
        <f t="shared" ref="H194:H247" si="6">SUM(C194:G194)</f>
        <v>47</v>
      </c>
      <c r="J194" t="s">
        <v>208</v>
      </c>
      <c r="K194" s="19" t="s">
        <v>209</v>
      </c>
      <c r="L194" t="s">
        <v>209</v>
      </c>
      <c r="M194" s="18" t="s">
        <v>354</v>
      </c>
      <c r="N194">
        <v>0</v>
      </c>
      <c r="O194">
        <v>7</v>
      </c>
      <c r="P194">
        <v>0</v>
      </c>
      <c r="S194">
        <f t="shared" si="5"/>
        <v>7</v>
      </c>
      <c r="T194"/>
      <c r="U194" s="21">
        <v>0</v>
      </c>
      <c r="W194" s="21"/>
      <c r="X194">
        <f>O194-Table7[[#This Row],[AKTIVNOST]]</f>
        <v>1</v>
      </c>
    </row>
    <row r="195" spans="1:24" x14ac:dyDescent="0.25">
      <c r="A195" s="3" t="s">
        <v>477</v>
      </c>
      <c r="B195" t="s">
        <v>478</v>
      </c>
      <c r="C195" s="1">
        <v>0</v>
      </c>
      <c r="D195">
        <v>4</v>
      </c>
      <c r="H195">
        <f t="shared" si="6"/>
        <v>4</v>
      </c>
      <c r="J195" t="s">
        <v>477</v>
      </c>
      <c r="K195" s="18" t="s">
        <v>478</v>
      </c>
      <c r="L195" t="s">
        <v>478</v>
      </c>
      <c r="M195" s="19" t="s">
        <v>209</v>
      </c>
      <c r="N195">
        <v>5</v>
      </c>
      <c r="O195">
        <v>7</v>
      </c>
      <c r="P195">
        <v>12.5</v>
      </c>
      <c r="Q195">
        <v>12.5</v>
      </c>
      <c r="S195">
        <f t="shared" ref="S195:S241" si="7">SUM(N195:R195)</f>
        <v>37</v>
      </c>
      <c r="T195"/>
      <c r="U195" s="21">
        <v>12.5</v>
      </c>
      <c r="V195" s="21">
        <v>12.5</v>
      </c>
      <c r="W195" s="21">
        <v>10</v>
      </c>
      <c r="X195">
        <f>O195-Table7[[#This Row],[AKTIVNOST]]</f>
        <v>3</v>
      </c>
    </row>
    <row r="196" spans="1:24" x14ac:dyDescent="0.25">
      <c r="A196" s="3" t="s">
        <v>123</v>
      </c>
      <c r="B196" t="s">
        <v>400</v>
      </c>
      <c r="C196">
        <v>5</v>
      </c>
      <c r="D196">
        <v>10</v>
      </c>
      <c r="E196">
        <v>15</v>
      </c>
      <c r="F196">
        <v>15</v>
      </c>
      <c r="H196">
        <f t="shared" si="6"/>
        <v>45</v>
      </c>
      <c r="J196" t="s">
        <v>123</v>
      </c>
      <c r="K196" s="19" t="s">
        <v>400</v>
      </c>
      <c r="L196" t="s">
        <v>400</v>
      </c>
      <c r="M196" s="18" t="s">
        <v>478</v>
      </c>
      <c r="N196">
        <v>0</v>
      </c>
      <c r="O196">
        <v>4</v>
      </c>
      <c r="S196">
        <f t="shared" si="7"/>
        <v>4</v>
      </c>
      <c r="T196"/>
      <c r="W196" s="21"/>
      <c r="X196">
        <f>O196-Table7[[#This Row],[AKTIVNOST]]</f>
        <v>4</v>
      </c>
    </row>
    <row r="197" spans="1:24" x14ac:dyDescent="0.25">
      <c r="A197" s="3" t="s">
        <v>212</v>
      </c>
      <c r="B197" t="s">
        <v>465</v>
      </c>
      <c r="C197" s="1">
        <v>0</v>
      </c>
      <c r="D197">
        <v>0</v>
      </c>
      <c r="H197">
        <f t="shared" si="6"/>
        <v>0</v>
      </c>
      <c r="J197" t="s">
        <v>212</v>
      </c>
      <c r="K197" s="18" t="s">
        <v>465</v>
      </c>
      <c r="L197" t="s">
        <v>465</v>
      </c>
      <c r="M197" s="19" t="s">
        <v>400</v>
      </c>
      <c r="N197">
        <v>5</v>
      </c>
      <c r="O197">
        <v>10</v>
      </c>
      <c r="P197">
        <v>15</v>
      </c>
      <c r="Q197">
        <v>15</v>
      </c>
      <c r="R197">
        <v>10</v>
      </c>
      <c r="S197">
        <f t="shared" si="7"/>
        <v>55</v>
      </c>
      <c r="T197"/>
      <c r="U197" s="21">
        <v>15</v>
      </c>
      <c r="V197" s="21">
        <v>15</v>
      </c>
      <c r="W197" s="21">
        <v>10</v>
      </c>
      <c r="X197">
        <f>O197-Table7[[#This Row],[AKTIVNOST]]</f>
        <v>2</v>
      </c>
    </row>
    <row r="198" spans="1:24" x14ac:dyDescent="0.25">
      <c r="A198" s="3" t="s">
        <v>317</v>
      </c>
      <c r="B198" t="s">
        <v>318</v>
      </c>
      <c r="C198">
        <v>5</v>
      </c>
      <c r="D198">
        <v>6.5</v>
      </c>
      <c r="E198">
        <v>0</v>
      </c>
      <c r="F198">
        <v>0</v>
      </c>
      <c r="H198">
        <f t="shared" si="6"/>
        <v>11.5</v>
      </c>
      <c r="J198" t="s">
        <v>317</v>
      </c>
      <c r="K198" s="19" t="s">
        <v>318</v>
      </c>
      <c r="L198" t="s">
        <v>318</v>
      </c>
      <c r="M198" s="18" t="s">
        <v>465</v>
      </c>
      <c r="N198">
        <v>0</v>
      </c>
      <c r="O198">
        <v>0</v>
      </c>
      <c r="S198">
        <f t="shared" si="7"/>
        <v>0</v>
      </c>
      <c r="T198"/>
      <c r="W198" s="21"/>
      <c r="X198">
        <f>O198-Table7[[#This Row],[AKTIVNOST]]</f>
        <v>-2</v>
      </c>
    </row>
    <row r="199" spans="1:24" x14ac:dyDescent="0.25">
      <c r="A199" s="3" t="s">
        <v>305</v>
      </c>
      <c r="B199" t="s">
        <v>306</v>
      </c>
      <c r="C199">
        <v>5</v>
      </c>
      <c r="D199">
        <v>6</v>
      </c>
      <c r="H199">
        <f t="shared" si="6"/>
        <v>11</v>
      </c>
      <c r="J199" t="s">
        <v>305</v>
      </c>
      <c r="K199" s="18" t="s">
        <v>306</v>
      </c>
      <c r="L199" t="s">
        <v>306</v>
      </c>
      <c r="M199" s="19" t="s">
        <v>318</v>
      </c>
      <c r="N199">
        <v>5</v>
      </c>
      <c r="O199">
        <v>6.5</v>
      </c>
      <c r="P199">
        <v>8</v>
      </c>
      <c r="Q199">
        <v>0</v>
      </c>
      <c r="S199">
        <f t="shared" si="7"/>
        <v>19.5</v>
      </c>
      <c r="T199"/>
      <c r="U199" s="21">
        <v>8</v>
      </c>
      <c r="V199" s="21">
        <v>0</v>
      </c>
      <c r="W199" s="21"/>
      <c r="X199">
        <f>O199-Table7[[#This Row],[AKTIVNOST]]</f>
        <v>5.5</v>
      </c>
    </row>
    <row r="200" spans="1:24" x14ac:dyDescent="0.25">
      <c r="A200" s="3" t="s">
        <v>64</v>
      </c>
      <c r="B200" t="s">
        <v>165</v>
      </c>
      <c r="C200">
        <v>5</v>
      </c>
      <c r="D200">
        <v>6</v>
      </c>
      <c r="E200">
        <v>10.5</v>
      </c>
      <c r="F200">
        <v>10.5</v>
      </c>
      <c r="H200">
        <f t="shared" si="6"/>
        <v>32</v>
      </c>
      <c r="J200" t="s">
        <v>64</v>
      </c>
      <c r="K200" s="19" t="s">
        <v>165</v>
      </c>
      <c r="L200" t="s">
        <v>165</v>
      </c>
      <c r="M200" s="18" t="s">
        <v>306</v>
      </c>
      <c r="N200">
        <v>5</v>
      </c>
      <c r="O200">
        <v>6</v>
      </c>
      <c r="P200">
        <v>11.5</v>
      </c>
      <c r="S200">
        <f t="shared" si="7"/>
        <v>22.5</v>
      </c>
      <c r="T200"/>
      <c r="U200" s="21">
        <v>11.5</v>
      </c>
      <c r="W200" s="21"/>
      <c r="X200">
        <f>O200-Table7[[#This Row],[AKTIVNOST]]</f>
        <v>3.5</v>
      </c>
    </row>
    <row r="201" spans="1:24" x14ac:dyDescent="0.25">
      <c r="A201" s="17" t="s">
        <v>520</v>
      </c>
      <c r="B201" t="s">
        <v>519</v>
      </c>
      <c r="C201" s="1">
        <v>0</v>
      </c>
      <c r="D201">
        <v>0</v>
      </c>
      <c r="F201">
        <v>9</v>
      </c>
      <c r="H201">
        <f t="shared" si="6"/>
        <v>9</v>
      </c>
      <c r="J201" t="s">
        <v>520</v>
      </c>
      <c r="K201" s="18" t="s">
        <v>519</v>
      </c>
      <c r="L201" t="s">
        <v>519</v>
      </c>
      <c r="M201" s="19" t="s">
        <v>165</v>
      </c>
      <c r="N201">
        <v>5</v>
      </c>
      <c r="O201">
        <v>6</v>
      </c>
      <c r="P201">
        <v>10</v>
      </c>
      <c r="Q201">
        <v>10.5</v>
      </c>
      <c r="S201">
        <f t="shared" si="7"/>
        <v>31.5</v>
      </c>
      <c r="T201"/>
      <c r="U201" s="21">
        <v>10</v>
      </c>
      <c r="V201" s="21">
        <v>10.5</v>
      </c>
      <c r="W201" s="21"/>
      <c r="X201">
        <f>O201-Table7[[#This Row],[AKTIVNOST]]</f>
        <v>-1</v>
      </c>
    </row>
    <row r="202" spans="1:24" x14ac:dyDescent="0.25">
      <c r="A202" s="3" t="s">
        <v>470</v>
      </c>
      <c r="B202" t="s">
        <v>471</v>
      </c>
      <c r="C202" s="1">
        <v>0</v>
      </c>
      <c r="D202">
        <v>0</v>
      </c>
      <c r="H202">
        <f t="shared" si="6"/>
        <v>0</v>
      </c>
      <c r="J202" t="s">
        <v>470</v>
      </c>
      <c r="K202" s="19" t="s">
        <v>471</v>
      </c>
      <c r="L202" t="s">
        <v>471</v>
      </c>
      <c r="M202" s="18" t="s">
        <v>519</v>
      </c>
      <c r="N202">
        <v>0</v>
      </c>
      <c r="O202">
        <v>0</v>
      </c>
      <c r="P202">
        <v>8.5</v>
      </c>
      <c r="Q202">
        <v>9</v>
      </c>
      <c r="S202">
        <f t="shared" si="7"/>
        <v>17.5</v>
      </c>
      <c r="T202"/>
      <c r="U202" s="21">
        <v>8.5</v>
      </c>
      <c r="V202" s="21">
        <v>9</v>
      </c>
      <c r="W202" s="21"/>
      <c r="X202">
        <f>O202-Table7[[#This Row],[AKTIVNOST]]</f>
        <v>-1</v>
      </c>
    </row>
    <row r="203" spans="1:24" x14ac:dyDescent="0.25">
      <c r="A203" t="s">
        <v>531</v>
      </c>
      <c r="B203" t="s">
        <v>532</v>
      </c>
      <c r="C203">
        <v>0</v>
      </c>
      <c r="D203">
        <v>0</v>
      </c>
      <c r="E203">
        <v>9.5</v>
      </c>
      <c r="F203">
        <v>9.5</v>
      </c>
      <c r="H203">
        <f t="shared" si="6"/>
        <v>19</v>
      </c>
      <c r="J203" t="s">
        <v>531</v>
      </c>
      <c r="K203" s="18" t="s">
        <v>532</v>
      </c>
      <c r="L203" t="s">
        <v>532</v>
      </c>
      <c r="M203" s="19" t="s">
        <v>471</v>
      </c>
      <c r="N203">
        <v>0</v>
      </c>
      <c r="O203">
        <v>0</v>
      </c>
      <c r="P203">
        <v>11.5</v>
      </c>
      <c r="S203">
        <f t="shared" si="7"/>
        <v>11.5</v>
      </c>
      <c r="T203"/>
      <c r="U203" s="21">
        <v>11.5</v>
      </c>
      <c r="W203" s="21"/>
      <c r="X203">
        <f>O203-Table7[[#This Row],[AKTIVNOST]]</f>
        <v>-6</v>
      </c>
    </row>
    <row r="204" spans="1:24" x14ac:dyDescent="0.25">
      <c r="A204" s="3" t="s">
        <v>182</v>
      </c>
      <c r="B204" t="s">
        <v>183</v>
      </c>
      <c r="C204">
        <v>0</v>
      </c>
      <c r="D204">
        <v>5</v>
      </c>
      <c r="H204">
        <f t="shared" si="6"/>
        <v>5</v>
      </c>
      <c r="J204" t="s">
        <v>182</v>
      </c>
      <c r="K204" s="19" t="s">
        <v>183</v>
      </c>
      <c r="L204" t="s">
        <v>183</v>
      </c>
      <c r="M204" s="19"/>
      <c r="N204">
        <v>0</v>
      </c>
      <c r="O204">
        <v>0</v>
      </c>
      <c r="P204">
        <v>11</v>
      </c>
      <c r="Q204">
        <v>9.5</v>
      </c>
      <c r="S204">
        <f t="shared" si="7"/>
        <v>20.5</v>
      </c>
      <c r="T204"/>
      <c r="U204" s="21">
        <v>11</v>
      </c>
      <c r="V204" s="21">
        <v>9.5</v>
      </c>
      <c r="W204" s="21"/>
      <c r="X204">
        <f>O204-Table7[[#This Row],[AKTIVNOST]]</f>
        <v>-7</v>
      </c>
    </row>
    <row r="205" spans="1:24" x14ac:dyDescent="0.25">
      <c r="A205" s="3" t="s">
        <v>331</v>
      </c>
      <c r="B205" t="s">
        <v>332</v>
      </c>
      <c r="C205">
        <v>0</v>
      </c>
      <c r="D205">
        <v>0</v>
      </c>
      <c r="H205">
        <f t="shared" si="6"/>
        <v>0</v>
      </c>
      <c r="J205" t="s">
        <v>331</v>
      </c>
      <c r="K205" s="18" t="s">
        <v>332</v>
      </c>
      <c r="L205" t="s">
        <v>332</v>
      </c>
      <c r="M205" s="18" t="s">
        <v>183</v>
      </c>
      <c r="N205">
        <v>0</v>
      </c>
      <c r="O205">
        <v>5</v>
      </c>
      <c r="P205">
        <v>8</v>
      </c>
      <c r="S205">
        <f t="shared" si="7"/>
        <v>13</v>
      </c>
      <c r="T205"/>
      <c r="U205" s="21">
        <v>8</v>
      </c>
      <c r="W205" s="21"/>
      <c r="X205">
        <f>O205-Table7[[#This Row],[AKTIVNOST]]</f>
        <v>-2</v>
      </c>
    </row>
    <row r="206" spans="1:24" x14ac:dyDescent="0.25">
      <c r="A206" s="3" t="s">
        <v>279</v>
      </c>
      <c r="B206" t="s">
        <v>280</v>
      </c>
      <c r="C206">
        <v>0</v>
      </c>
      <c r="D206">
        <v>1</v>
      </c>
      <c r="E206">
        <v>10.5</v>
      </c>
      <c r="F206">
        <v>10.5</v>
      </c>
      <c r="H206">
        <f t="shared" si="6"/>
        <v>22</v>
      </c>
      <c r="J206" t="s">
        <v>279</v>
      </c>
      <c r="K206" s="19" t="s">
        <v>280</v>
      </c>
      <c r="L206" t="s">
        <v>280</v>
      </c>
      <c r="M206" s="19" t="s">
        <v>332</v>
      </c>
      <c r="N206">
        <v>0</v>
      </c>
      <c r="O206">
        <v>0</v>
      </c>
      <c r="P206">
        <v>0</v>
      </c>
      <c r="S206">
        <f t="shared" si="7"/>
        <v>0</v>
      </c>
      <c r="T206"/>
      <c r="U206" s="21">
        <v>0</v>
      </c>
      <c r="W206" s="21"/>
      <c r="X206">
        <f>O206-Table7[[#This Row],[AKTIVNOST]]</f>
        <v>0</v>
      </c>
    </row>
    <row r="207" spans="1:24" x14ac:dyDescent="0.25">
      <c r="A207" s="3" t="s">
        <v>176</v>
      </c>
      <c r="B207" t="s">
        <v>177</v>
      </c>
      <c r="C207">
        <v>5</v>
      </c>
      <c r="D207">
        <v>6</v>
      </c>
      <c r="E207">
        <v>9</v>
      </c>
      <c r="F207">
        <v>9</v>
      </c>
      <c r="H207">
        <f t="shared" si="6"/>
        <v>29</v>
      </c>
      <c r="J207" t="s">
        <v>176</v>
      </c>
      <c r="K207" s="18" t="s">
        <v>177</v>
      </c>
      <c r="L207" t="s">
        <v>177</v>
      </c>
      <c r="M207" s="18" t="s">
        <v>280</v>
      </c>
      <c r="N207">
        <v>0</v>
      </c>
      <c r="O207">
        <v>1</v>
      </c>
      <c r="P207">
        <v>8</v>
      </c>
      <c r="Q207">
        <v>10.5</v>
      </c>
      <c r="S207">
        <f t="shared" si="7"/>
        <v>19.5</v>
      </c>
      <c r="T207"/>
      <c r="U207" s="21">
        <v>8</v>
      </c>
      <c r="V207" s="21">
        <v>10.5</v>
      </c>
      <c r="W207" s="21"/>
      <c r="X207">
        <f>O207-Table7[[#This Row],[AKTIVNOST]]</f>
        <v>-3</v>
      </c>
    </row>
    <row r="208" spans="1:24" x14ac:dyDescent="0.25">
      <c r="A208" s="3" t="s">
        <v>132</v>
      </c>
      <c r="B208" t="s">
        <v>133</v>
      </c>
      <c r="C208">
        <v>5</v>
      </c>
      <c r="D208">
        <v>7</v>
      </c>
      <c r="E208">
        <v>9</v>
      </c>
      <c r="F208">
        <v>9</v>
      </c>
      <c r="H208">
        <f t="shared" si="6"/>
        <v>30</v>
      </c>
      <c r="J208" t="s">
        <v>132</v>
      </c>
      <c r="K208" s="19" t="s">
        <v>133</v>
      </c>
      <c r="L208" t="s">
        <v>133</v>
      </c>
      <c r="M208" s="19" t="s">
        <v>177</v>
      </c>
      <c r="N208">
        <v>5</v>
      </c>
      <c r="O208">
        <v>6</v>
      </c>
      <c r="P208">
        <v>14</v>
      </c>
      <c r="Q208">
        <v>9</v>
      </c>
      <c r="S208">
        <f t="shared" si="7"/>
        <v>34</v>
      </c>
      <c r="T208"/>
      <c r="U208" s="21">
        <v>14</v>
      </c>
      <c r="V208" s="21">
        <v>9</v>
      </c>
      <c r="W208" s="21"/>
      <c r="X208">
        <f>O208-Table7[[#This Row],[AKTIVNOST]]</f>
        <v>-4</v>
      </c>
    </row>
    <row r="209" spans="1:24" x14ac:dyDescent="0.25">
      <c r="A209" t="s">
        <v>533</v>
      </c>
      <c r="B209" t="s">
        <v>534</v>
      </c>
      <c r="C209">
        <v>0</v>
      </c>
      <c r="D209">
        <v>0</v>
      </c>
      <c r="H209">
        <f t="shared" si="6"/>
        <v>0</v>
      </c>
      <c r="J209" t="s">
        <v>533</v>
      </c>
      <c r="K209" s="18" t="s">
        <v>534</v>
      </c>
      <c r="L209" t="s">
        <v>534</v>
      </c>
      <c r="M209" s="18" t="s">
        <v>133</v>
      </c>
      <c r="N209">
        <v>5</v>
      </c>
      <c r="O209">
        <v>7</v>
      </c>
      <c r="P209">
        <v>10</v>
      </c>
      <c r="Q209">
        <v>9</v>
      </c>
      <c r="S209">
        <f t="shared" si="7"/>
        <v>31</v>
      </c>
      <c r="T209"/>
      <c r="U209" s="21">
        <v>10</v>
      </c>
      <c r="V209" s="21">
        <v>9</v>
      </c>
      <c r="W209" s="21"/>
      <c r="X209">
        <f>O209-Table7[[#This Row],[AKTIVNOST]]</f>
        <v>7</v>
      </c>
    </row>
    <row r="210" spans="1:24" x14ac:dyDescent="0.25">
      <c r="A210" s="3" t="s">
        <v>389</v>
      </c>
      <c r="B210" t="s">
        <v>390</v>
      </c>
      <c r="C210">
        <v>0</v>
      </c>
      <c r="D210">
        <v>4</v>
      </c>
      <c r="H210">
        <f t="shared" si="6"/>
        <v>4</v>
      </c>
      <c r="J210" t="s">
        <v>389</v>
      </c>
      <c r="K210" s="19" t="s">
        <v>390</v>
      </c>
      <c r="L210" t="s">
        <v>390</v>
      </c>
      <c r="M210" s="18"/>
      <c r="N210">
        <v>0</v>
      </c>
      <c r="O210">
        <v>0</v>
      </c>
      <c r="P210">
        <v>10</v>
      </c>
      <c r="S210">
        <f t="shared" si="7"/>
        <v>10</v>
      </c>
      <c r="T210"/>
      <c r="U210" s="21">
        <v>10</v>
      </c>
      <c r="W210" s="21"/>
      <c r="X210">
        <f>O210-Table7[[#This Row],[AKTIVNOST]]</f>
        <v>-6.5</v>
      </c>
    </row>
    <row r="211" spans="1:24" x14ac:dyDescent="0.25">
      <c r="A211" s="3" t="s">
        <v>385</v>
      </c>
      <c r="B211" t="s">
        <v>386</v>
      </c>
      <c r="C211">
        <v>5</v>
      </c>
      <c r="D211">
        <v>4</v>
      </c>
      <c r="H211">
        <f t="shared" si="6"/>
        <v>9</v>
      </c>
      <c r="J211" t="s">
        <v>385</v>
      </c>
      <c r="K211" s="18" t="s">
        <v>386</v>
      </c>
      <c r="L211" t="s">
        <v>386</v>
      </c>
      <c r="M211" s="19" t="s">
        <v>390</v>
      </c>
      <c r="N211">
        <v>0</v>
      </c>
      <c r="O211">
        <v>4</v>
      </c>
      <c r="S211">
        <f t="shared" si="7"/>
        <v>4</v>
      </c>
      <c r="T211"/>
      <c r="W211" s="21"/>
      <c r="X211">
        <f>O211-Table7[[#This Row],[AKTIVNOST]]</f>
        <v>-2</v>
      </c>
    </row>
    <row r="212" spans="1:24" x14ac:dyDescent="0.25">
      <c r="A212" s="3" t="s">
        <v>314</v>
      </c>
      <c r="B212" t="s">
        <v>486</v>
      </c>
      <c r="C212">
        <v>0</v>
      </c>
      <c r="D212">
        <v>0</v>
      </c>
      <c r="E212">
        <v>0</v>
      </c>
      <c r="F212">
        <v>9</v>
      </c>
      <c r="H212">
        <f t="shared" si="6"/>
        <v>9</v>
      </c>
      <c r="J212" t="s">
        <v>314</v>
      </c>
      <c r="K212" s="19" t="s">
        <v>486</v>
      </c>
      <c r="L212" t="s">
        <v>486</v>
      </c>
      <c r="M212" s="18" t="s">
        <v>386</v>
      </c>
      <c r="N212">
        <v>5</v>
      </c>
      <c r="O212">
        <v>4</v>
      </c>
      <c r="S212">
        <f t="shared" si="7"/>
        <v>9</v>
      </c>
      <c r="T212"/>
      <c r="W212" s="21"/>
      <c r="X212">
        <f>O212-Table7[[#This Row],[AKTIVNOST]]</f>
        <v>4</v>
      </c>
    </row>
    <row r="213" spans="1:24" x14ac:dyDescent="0.25">
      <c r="A213" s="3" t="s">
        <v>187</v>
      </c>
      <c r="B213" t="s">
        <v>338</v>
      </c>
      <c r="C213">
        <v>0</v>
      </c>
      <c r="D213">
        <v>0</v>
      </c>
      <c r="E213">
        <v>11</v>
      </c>
      <c r="F213">
        <v>11</v>
      </c>
      <c r="H213">
        <f t="shared" si="6"/>
        <v>22</v>
      </c>
      <c r="J213" t="s">
        <v>187</v>
      </c>
      <c r="K213" s="18" t="s">
        <v>338</v>
      </c>
      <c r="L213" t="s">
        <v>338</v>
      </c>
      <c r="M213" s="19" t="s">
        <v>486</v>
      </c>
      <c r="N213">
        <v>0</v>
      </c>
      <c r="O213">
        <v>0</v>
      </c>
      <c r="P213">
        <v>8.5</v>
      </c>
      <c r="Q213">
        <v>9</v>
      </c>
      <c r="S213">
        <f t="shared" si="7"/>
        <v>17.5</v>
      </c>
      <c r="T213"/>
      <c r="U213" s="21">
        <v>8.5</v>
      </c>
      <c r="V213" s="21">
        <v>9</v>
      </c>
      <c r="W213" s="21"/>
      <c r="X213">
        <f>O213-Table7[[#This Row],[AKTIVNOST]]</f>
        <v>-6</v>
      </c>
    </row>
    <row r="214" spans="1:24" x14ac:dyDescent="0.25">
      <c r="A214" s="3" t="s">
        <v>409</v>
      </c>
      <c r="B214" t="s">
        <v>410</v>
      </c>
      <c r="C214" s="1">
        <v>0</v>
      </c>
      <c r="D214">
        <v>5</v>
      </c>
      <c r="H214">
        <f t="shared" si="6"/>
        <v>5</v>
      </c>
      <c r="J214" t="s">
        <v>409</v>
      </c>
      <c r="K214" s="19" t="s">
        <v>410</v>
      </c>
      <c r="L214" t="s">
        <v>410</v>
      </c>
      <c r="M214" s="18" t="s">
        <v>338</v>
      </c>
      <c r="N214">
        <v>0</v>
      </c>
      <c r="O214">
        <v>0</v>
      </c>
      <c r="P214">
        <v>11</v>
      </c>
      <c r="Q214">
        <v>11</v>
      </c>
      <c r="S214">
        <f t="shared" si="7"/>
        <v>22</v>
      </c>
      <c r="T214"/>
      <c r="U214" s="21">
        <v>11</v>
      </c>
      <c r="V214" s="21">
        <v>11</v>
      </c>
      <c r="W214" s="21"/>
      <c r="X214">
        <f>O214-Table7[[#This Row],[AKTIVNOST]]</f>
        <v>0</v>
      </c>
    </row>
    <row r="215" spans="1:24" x14ac:dyDescent="0.25">
      <c r="A215" s="3" t="s">
        <v>163</v>
      </c>
      <c r="B215" t="s">
        <v>164</v>
      </c>
      <c r="C215">
        <v>0</v>
      </c>
      <c r="D215">
        <v>0</v>
      </c>
      <c r="F215">
        <v>9.5</v>
      </c>
      <c r="G215">
        <v>10</v>
      </c>
      <c r="H215">
        <f t="shared" si="6"/>
        <v>19.5</v>
      </c>
      <c r="J215" t="s">
        <v>163</v>
      </c>
      <c r="K215" s="18" t="s">
        <v>164</v>
      </c>
      <c r="L215" t="s">
        <v>164</v>
      </c>
      <c r="M215" s="19" t="s">
        <v>410</v>
      </c>
      <c r="N215">
        <v>0</v>
      </c>
      <c r="O215">
        <v>5</v>
      </c>
      <c r="S215">
        <f t="shared" si="7"/>
        <v>5</v>
      </c>
      <c r="T215"/>
      <c r="W215" s="21"/>
      <c r="X215">
        <f>O215-Table7[[#This Row],[AKTIVNOST]]</f>
        <v>3</v>
      </c>
    </row>
    <row r="216" spans="1:24" x14ac:dyDescent="0.25">
      <c r="A216" s="3" t="s">
        <v>187</v>
      </c>
      <c r="B216" t="s">
        <v>188</v>
      </c>
      <c r="C216">
        <v>5</v>
      </c>
      <c r="D216">
        <v>6</v>
      </c>
      <c r="E216">
        <v>10</v>
      </c>
      <c r="F216">
        <v>10</v>
      </c>
      <c r="H216">
        <f t="shared" si="6"/>
        <v>31</v>
      </c>
      <c r="J216" t="s">
        <v>187</v>
      </c>
      <c r="K216" s="19" t="s">
        <v>188</v>
      </c>
      <c r="L216" t="s">
        <v>188</v>
      </c>
      <c r="M216" s="18" t="s">
        <v>164</v>
      </c>
      <c r="N216">
        <v>0</v>
      </c>
      <c r="O216">
        <v>0</v>
      </c>
      <c r="P216">
        <v>0</v>
      </c>
      <c r="Q216">
        <v>9.5</v>
      </c>
      <c r="S216">
        <f t="shared" si="7"/>
        <v>9.5</v>
      </c>
      <c r="T216"/>
      <c r="U216" s="21">
        <v>0</v>
      </c>
      <c r="V216" s="21">
        <v>9.5</v>
      </c>
      <c r="W216" s="21">
        <v>10</v>
      </c>
      <c r="X216">
        <f>O216-Table7[[#This Row],[AKTIVNOST]]</f>
        <v>-5</v>
      </c>
    </row>
    <row r="217" spans="1:24" x14ac:dyDescent="0.25">
      <c r="A217" s="3" t="s">
        <v>184</v>
      </c>
      <c r="B217" t="s">
        <v>459</v>
      </c>
      <c r="C217">
        <v>5</v>
      </c>
      <c r="D217">
        <v>8.5</v>
      </c>
      <c r="E217">
        <v>12</v>
      </c>
      <c r="F217">
        <v>12</v>
      </c>
      <c r="H217">
        <f t="shared" si="6"/>
        <v>37.5</v>
      </c>
      <c r="J217" t="s">
        <v>184</v>
      </c>
      <c r="K217" s="18" t="s">
        <v>459</v>
      </c>
      <c r="L217" t="s">
        <v>459</v>
      </c>
      <c r="M217" s="19" t="s">
        <v>188</v>
      </c>
      <c r="N217">
        <v>5</v>
      </c>
      <c r="O217">
        <v>6</v>
      </c>
      <c r="P217">
        <v>10</v>
      </c>
      <c r="Q217">
        <v>10</v>
      </c>
      <c r="S217">
        <f t="shared" si="7"/>
        <v>31</v>
      </c>
      <c r="T217"/>
      <c r="U217" s="21">
        <v>10</v>
      </c>
      <c r="V217" s="21">
        <v>10</v>
      </c>
      <c r="W217" s="21"/>
      <c r="X217">
        <f>O217-Table7[[#This Row],[AKTIVNOST]]</f>
        <v>6</v>
      </c>
    </row>
    <row r="218" spans="1:24" x14ac:dyDescent="0.25">
      <c r="A218" s="3" t="s">
        <v>349</v>
      </c>
      <c r="B218" t="s">
        <v>350</v>
      </c>
      <c r="C218">
        <v>0</v>
      </c>
      <c r="D218">
        <v>0</v>
      </c>
      <c r="G218">
        <v>10</v>
      </c>
      <c r="H218">
        <f t="shared" si="6"/>
        <v>10</v>
      </c>
      <c r="J218" t="s">
        <v>349</v>
      </c>
      <c r="K218" s="19" t="s">
        <v>350</v>
      </c>
      <c r="L218" t="s">
        <v>350</v>
      </c>
      <c r="M218" s="18" t="s">
        <v>459</v>
      </c>
      <c r="N218">
        <v>5</v>
      </c>
      <c r="O218">
        <v>8.5</v>
      </c>
      <c r="P218">
        <v>13</v>
      </c>
      <c r="Q218">
        <v>12</v>
      </c>
      <c r="R218">
        <v>10</v>
      </c>
      <c r="S218">
        <f t="shared" si="7"/>
        <v>48.5</v>
      </c>
      <c r="T218"/>
      <c r="U218" s="21">
        <v>13</v>
      </c>
      <c r="V218" s="21">
        <v>12</v>
      </c>
      <c r="W218" s="21">
        <v>10</v>
      </c>
      <c r="X218">
        <f>O218-Table7[[#This Row],[AKTIVNOST]]</f>
        <v>7.5</v>
      </c>
    </row>
    <row r="219" spans="1:24" x14ac:dyDescent="0.25">
      <c r="A219" s="3" t="s">
        <v>347</v>
      </c>
      <c r="B219" t="s">
        <v>348</v>
      </c>
      <c r="C219">
        <v>0</v>
      </c>
      <c r="D219">
        <v>0</v>
      </c>
      <c r="H219">
        <f t="shared" si="6"/>
        <v>0</v>
      </c>
      <c r="J219" t="s">
        <v>347</v>
      </c>
      <c r="K219" s="18" t="s">
        <v>348</v>
      </c>
      <c r="L219" t="s">
        <v>348</v>
      </c>
      <c r="M219" s="19" t="s">
        <v>350</v>
      </c>
      <c r="N219">
        <v>0</v>
      </c>
      <c r="O219">
        <v>0</v>
      </c>
      <c r="P219">
        <v>0</v>
      </c>
      <c r="S219">
        <f t="shared" si="7"/>
        <v>0</v>
      </c>
      <c r="T219"/>
      <c r="U219" s="21">
        <v>0</v>
      </c>
      <c r="W219" s="21">
        <v>10</v>
      </c>
      <c r="X219">
        <f>O219-Table7[[#This Row],[AKTIVNOST]]</f>
        <v>-6</v>
      </c>
    </row>
    <row r="220" spans="1:24" x14ac:dyDescent="0.25">
      <c r="A220" s="3" t="s">
        <v>212</v>
      </c>
      <c r="B220" t="s">
        <v>213</v>
      </c>
      <c r="C220">
        <v>5</v>
      </c>
      <c r="D220">
        <v>6</v>
      </c>
      <c r="E220">
        <v>12</v>
      </c>
      <c r="F220">
        <v>12</v>
      </c>
      <c r="H220">
        <f t="shared" si="6"/>
        <v>35</v>
      </c>
      <c r="J220" t="s">
        <v>212</v>
      </c>
      <c r="K220" s="19" t="s">
        <v>213</v>
      </c>
      <c r="L220" t="s">
        <v>213</v>
      </c>
      <c r="M220" s="18" t="s">
        <v>348</v>
      </c>
      <c r="N220">
        <v>0</v>
      </c>
      <c r="O220">
        <v>0</v>
      </c>
      <c r="P220">
        <v>0</v>
      </c>
      <c r="S220">
        <f t="shared" si="7"/>
        <v>0</v>
      </c>
      <c r="T220"/>
      <c r="U220" s="21">
        <v>0</v>
      </c>
      <c r="W220" s="21"/>
      <c r="X220">
        <f>O220-Table7[[#This Row],[AKTIVNOST]]</f>
        <v>-7</v>
      </c>
    </row>
    <row r="221" spans="1:24" x14ac:dyDescent="0.25">
      <c r="A221" s="3" t="s">
        <v>153</v>
      </c>
      <c r="B221" t="s">
        <v>154</v>
      </c>
      <c r="C221">
        <v>0</v>
      </c>
      <c r="D221">
        <v>0</v>
      </c>
      <c r="G221">
        <v>10</v>
      </c>
      <c r="H221">
        <f t="shared" si="6"/>
        <v>10</v>
      </c>
      <c r="J221" t="s">
        <v>153</v>
      </c>
      <c r="K221" s="18" t="s">
        <v>154</v>
      </c>
      <c r="L221" t="s">
        <v>154</v>
      </c>
      <c r="M221" s="19" t="s">
        <v>213</v>
      </c>
      <c r="N221">
        <v>5</v>
      </c>
      <c r="O221">
        <v>6</v>
      </c>
      <c r="P221">
        <v>10</v>
      </c>
      <c r="Q221">
        <v>12</v>
      </c>
      <c r="R221">
        <v>10</v>
      </c>
      <c r="S221">
        <f t="shared" si="7"/>
        <v>43</v>
      </c>
      <c r="T221"/>
      <c r="U221" s="21">
        <v>10</v>
      </c>
      <c r="V221" s="21">
        <v>12</v>
      </c>
      <c r="W221" s="21">
        <v>10</v>
      </c>
      <c r="X221">
        <f>O221-Table7[[#This Row],[AKTIVNOST]]</f>
        <v>3</v>
      </c>
    </row>
    <row r="222" spans="1:24" x14ac:dyDescent="0.25">
      <c r="A222" t="s">
        <v>535</v>
      </c>
      <c r="B222" t="s">
        <v>536</v>
      </c>
      <c r="C222">
        <v>0</v>
      </c>
      <c r="D222">
        <v>0</v>
      </c>
      <c r="E222">
        <v>0</v>
      </c>
      <c r="F222">
        <v>0</v>
      </c>
      <c r="H222">
        <f t="shared" si="6"/>
        <v>0</v>
      </c>
      <c r="J222" t="s">
        <v>535</v>
      </c>
      <c r="K222" s="19" t="s">
        <v>536</v>
      </c>
      <c r="L222" t="s">
        <v>536</v>
      </c>
      <c r="M222" s="18" t="s">
        <v>154</v>
      </c>
      <c r="N222">
        <v>0</v>
      </c>
      <c r="O222">
        <v>0</v>
      </c>
      <c r="P222">
        <v>0</v>
      </c>
      <c r="S222">
        <f t="shared" si="7"/>
        <v>0</v>
      </c>
      <c r="T222"/>
      <c r="U222" s="21">
        <v>0</v>
      </c>
      <c r="W222" s="21">
        <v>10</v>
      </c>
      <c r="X222">
        <f>O222-Table7[[#This Row],[AKTIVNOST]]</f>
        <v>-4</v>
      </c>
    </row>
    <row r="223" spans="1:24" x14ac:dyDescent="0.25">
      <c r="A223" s="3" t="s">
        <v>335</v>
      </c>
      <c r="B223" t="s">
        <v>401</v>
      </c>
      <c r="C223">
        <v>5</v>
      </c>
      <c r="D223">
        <v>6</v>
      </c>
      <c r="E223">
        <v>9.5</v>
      </c>
      <c r="F223">
        <v>9.5</v>
      </c>
      <c r="H223">
        <f t="shared" si="6"/>
        <v>30</v>
      </c>
      <c r="J223" t="s">
        <v>335</v>
      </c>
      <c r="K223" s="18" t="s">
        <v>401</v>
      </c>
      <c r="L223" t="s">
        <v>401</v>
      </c>
      <c r="M223" s="18"/>
      <c r="N223">
        <v>0</v>
      </c>
      <c r="O223">
        <v>0</v>
      </c>
      <c r="P223">
        <v>9</v>
      </c>
      <c r="Q223">
        <v>0</v>
      </c>
      <c r="S223">
        <f t="shared" si="7"/>
        <v>9</v>
      </c>
      <c r="T223"/>
      <c r="U223" s="21">
        <v>9</v>
      </c>
      <c r="V223" s="21">
        <v>0</v>
      </c>
      <c r="W223" s="21"/>
      <c r="X223">
        <f>O223-Table7[[#This Row],[AKTIVNOST]]</f>
        <v>-4</v>
      </c>
    </row>
    <row r="224" spans="1:24" x14ac:dyDescent="0.25">
      <c r="A224" s="3" t="s">
        <v>126</v>
      </c>
      <c r="B224" t="s">
        <v>127</v>
      </c>
      <c r="C224">
        <v>0</v>
      </c>
      <c r="D224">
        <v>8.5</v>
      </c>
      <c r="E224">
        <v>12</v>
      </c>
      <c r="F224">
        <v>12</v>
      </c>
      <c r="G224">
        <v>10</v>
      </c>
      <c r="H224">
        <f t="shared" si="6"/>
        <v>42.5</v>
      </c>
      <c r="J224" t="s">
        <v>126</v>
      </c>
      <c r="K224" s="19" t="s">
        <v>127</v>
      </c>
      <c r="L224" t="s">
        <v>127</v>
      </c>
      <c r="M224" s="19" t="s">
        <v>401</v>
      </c>
      <c r="N224">
        <v>5</v>
      </c>
      <c r="O224">
        <v>6</v>
      </c>
      <c r="P224">
        <v>14</v>
      </c>
      <c r="Q224">
        <v>9.5</v>
      </c>
      <c r="S224">
        <f t="shared" si="7"/>
        <v>34.5</v>
      </c>
      <c r="T224"/>
      <c r="U224" s="21">
        <v>14</v>
      </c>
      <c r="V224" s="21">
        <v>9.5</v>
      </c>
      <c r="W224" s="21"/>
      <c r="X224">
        <f>O224-Table7[[#This Row],[AKTIVNOST]]</f>
        <v>6</v>
      </c>
    </row>
    <row r="225" spans="1:24" x14ac:dyDescent="0.25">
      <c r="A225" s="3" t="s">
        <v>128</v>
      </c>
      <c r="B225" t="s">
        <v>129</v>
      </c>
      <c r="C225">
        <v>0</v>
      </c>
      <c r="D225">
        <v>0</v>
      </c>
      <c r="H225">
        <f t="shared" si="6"/>
        <v>0</v>
      </c>
      <c r="J225" t="s">
        <v>128</v>
      </c>
      <c r="K225" s="18" t="s">
        <v>129</v>
      </c>
      <c r="L225" t="s">
        <v>129</v>
      </c>
      <c r="M225" s="18" t="s">
        <v>127</v>
      </c>
      <c r="N225">
        <v>0</v>
      </c>
      <c r="O225">
        <v>8.5</v>
      </c>
      <c r="P225">
        <v>15</v>
      </c>
      <c r="Q225">
        <v>12</v>
      </c>
      <c r="R225">
        <v>10</v>
      </c>
      <c r="S225">
        <f t="shared" si="7"/>
        <v>45.5</v>
      </c>
      <c r="T225"/>
      <c r="U225" s="21">
        <v>15</v>
      </c>
      <c r="V225" s="21">
        <v>12</v>
      </c>
      <c r="W225" s="21">
        <v>10</v>
      </c>
      <c r="X225">
        <f>O225-Table7[[#This Row],[AKTIVNOST]]</f>
        <v>8.5</v>
      </c>
    </row>
    <row r="226" spans="1:24" x14ac:dyDescent="0.25">
      <c r="A226" s="3" t="s">
        <v>490</v>
      </c>
      <c r="B226" t="s">
        <v>491</v>
      </c>
      <c r="C226" s="1">
        <v>0</v>
      </c>
      <c r="D226">
        <v>0</v>
      </c>
      <c r="E226">
        <v>8</v>
      </c>
      <c r="F226">
        <v>8</v>
      </c>
      <c r="H226">
        <f t="shared" si="6"/>
        <v>16</v>
      </c>
      <c r="J226" t="s">
        <v>490</v>
      </c>
      <c r="K226" s="19" t="s">
        <v>491</v>
      </c>
      <c r="L226" t="s">
        <v>491</v>
      </c>
      <c r="M226" s="19" t="s">
        <v>129</v>
      </c>
      <c r="N226">
        <v>0</v>
      </c>
      <c r="O226">
        <v>0</v>
      </c>
      <c r="P226">
        <v>0</v>
      </c>
      <c r="S226">
        <f t="shared" si="7"/>
        <v>0</v>
      </c>
      <c r="T226"/>
      <c r="U226" s="21">
        <v>0</v>
      </c>
      <c r="W226" s="21"/>
      <c r="X226">
        <f>O226-Table7[[#This Row],[AKTIVNOST]]</f>
        <v>-5</v>
      </c>
    </row>
    <row r="227" spans="1:24" x14ac:dyDescent="0.25">
      <c r="A227" s="3" t="s">
        <v>402</v>
      </c>
      <c r="B227" t="s">
        <v>403</v>
      </c>
      <c r="C227">
        <v>0</v>
      </c>
      <c r="D227">
        <v>1</v>
      </c>
      <c r="E227">
        <v>0</v>
      </c>
      <c r="F227">
        <v>0</v>
      </c>
      <c r="H227">
        <f t="shared" si="6"/>
        <v>1</v>
      </c>
      <c r="J227" t="s">
        <v>402</v>
      </c>
      <c r="K227" s="18" t="s">
        <v>403</v>
      </c>
      <c r="L227" t="s">
        <v>403</v>
      </c>
      <c r="M227" s="18" t="s">
        <v>491</v>
      </c>
      <c r="N227">
        <v>0</v>
      </c>
      <c r="O227">
        <v>0</v>
      </c>
      <c r="P227">
        <v>12</v>
      </c>
      <c r="Q227">
        <v>8</v>
      </c>
      <c r="R227">
        <v>10</v>
      </c>
      <c r="S227">
        <f t="shared" si="7"/>
        <v>30</v>
      </c>
      <c r="T227"/>
      <c r="U227" s="21">
        <v>12</v>
      </c>
      <c r="V227" s="21">
        <v>8</v>
      </c>
      <c r="W227" s="21">
        <v>10</v>
      </c>
      <c r="X227">
        <f>O227-Table7[[#This Row],[AKTIVNOST]]</f>
        <v>0</v>
      </c>
    </row>
    <row r="228" spans="1:24" x14ac:dyDescent="0.25">
      <c r="A228" s="3" t="s">
        <v>139</v>
      </c>
      <c r="B228" t="s">
        <v>140</v>
      </c>
      <c r="C228">
        <v>0</v>
      </c>
      <c r="D228">
        <v>0</v>
      </c>
      <c r="H228">
        <f t="shared" si="6"/>
        <v>0</v>
      </c>
      <c r="J228" t="s">
        <v>139</v>
      </c>
      <c r="K228" s="19" t="s">
        <v>140</v>
      </c>
      <c r="L228" t="s">
        <v>140</v>
      </c>
      <c r="M228" s="19" t="s">
        <v>403</v>
      </c>
      <c r="N228">
        <v>0</v>
      </c>
      <c r="O228">
        <v>1</v>
      </c>
      <c r="Q228">
        <v>0</v>
      </c>
      <c r="S228">
        <f t="shared" si="7"/>
        <v>1</v>
      </c>
      <c r="T228"/>
      <c r="V228" s="21">
        <v>0</v>
      </c>
      <c r="W228" s="21"/>
      <c r="X228">
        <f>O228-Table7[[#This Row],[AKTIVNOST]]</f>
        <v>-5</v>
      </c>
    </row>
    <row r="229" spans="1:24" x14ac:dyDescent="0.25">
      <c r="A229" s="3" t="s">
        <v>355</v>
      </c>
      <c r="B229" t="s">
        <v>356</v>
      </c>
      <c r="C229">
        <v>0</v>
      </c>
      <c r="D229">
        <v>0</v>
      </c>
      <c r="E229">
        <v>0</v>
      </c>
      <c r="F229">
        <v>0</v>
      </c>
      <c r="H229">
        <f t="shared" si="6"/>
        <v>0</v>
      </c>
      <c r="J229" t="s">
        <v>355</v>
      </c>
      <c r="K229" s="18" t="s">
        <v>356</v>
      </c>
      <c r="L229" t="s">
        <v>356</v>
      </c>
      <c r="M229" s="18" t="s">
        <v>140</v>
      </c>
      <c r="N229">
        <v>0</v>
      </c>
      <c r="O229">
        <v>0</v>
      </c>
      <c r="P229">
        <v>0</v>
      </c>
      <c r="S229">
        <f t="shared" si="7"/>
        <v>0</v>
      </c>
      <c r="T229"/>
      <c r="U229" s="21">
        <v>0</v>
      </c>
      <c r="W229" s="21"/>
      <c r="X229">
        <f>O229-Table7[[#This Row],[AKTIVNOST]]</f>
        <v>-8.5</v>
      </c>
    </row>
    <row r="230" spans="1:24" x14ac:dyDescent="0.25">
      <c r="A230" s="3" t="s">
        <v>460</v>
      </c>
      <c r="B230" t="s">
        <v>461</v>
      </c>
      <c r="C230" s="1">
        <v>0</v>
      </c>
      <c r="D230">
        <v>0</v>
      </c>
      <c r="H230">
        <f t="shared" si="6"/>
        <v>0</v>
      </c>
      <c r="J230" t="s">
        <v>460</v>
      </c>
      <c r="K230" s="19" t="s">
        <v>461</v>
      </c>
      <c r="L230" t="s">
        <v>461</v>
      </c>
      <c r="M230" s="19" t="s">
        <v>356</v>
      </c>
      <c r="N230">
        <v>0</v>
      </c>
      <c r="O230">
        <v>0</v>
      </c>
      <c r="P230">
        <v>0</v>
      </c>
      <c r="Q230">
        <v>0</v>
      </c>
      <c r="S230">
        <f t="shared" si="7"/>
        <v>0</v>
      </c>
      <c r="T230"/>
      <c r="U230" s="21">
        <v>0</v>
      </c>
      <c r="V230" s="21">
        <v>0</v>
      </c>
      <c r="W230" s="21"/>
      <c r="X230">
        <f>O230-Table7[[#This Row],[AKTIVNOST]]</f>
        <v>0</v>
      </c>
    </row>
    <row r="231" spans="1:24" x14ac:dyDescent="0.25">
      <c r="A231" s="3" t="s">
        <v>124</v>
      </c>
      <c r="B231" t="s">
        <v>125</v>
      </c>
      <c r="C231">
        <v>0</v>
      </c>
      <c r="D231">
        <v>1</v>
      </c>
      <c r="H231">
        <f t="shared" si="6"/>
        <v>1</v>
      </c>
      <c r="J231" t="s">
        <v>124</v>
      </c>
      <c r="K231" s="18" t="s">
        <v>125</v>
      </c>
      <c r="L231" t="s">
        <v>125</v>
      </c>
      <c r="M231" s="18" t="s">
        <v>461</v>
      </c>
      <c r="N231">
        <v>0</v>
      </c>
      <c r="O231">
        <v>0</v>
      </c>
      <c r="S231">
        <f t="shared" si="7"/>
        <v>0</v>
      </c>
      <c r="T231"/>
      <c r="W231" s="21"/>
      <c r="X231">
        <f>O231-Table7[[#This Row],[AKTIVNOST]]</f>
        <v>0</v>
      </c>
    </row>
    <row r="232" spans="1:24" x14ac:dyDescent="0.25">
      <c r="K232" s="19" t="s">
        <v>543</v>
      </c>
      <c r="M232" s="19" t="s">
        <v>125</v>
      </c>
      <c r="N232">
        <v>0</v>
      </c>
      <c r="O232">
        <v>1</v>
      </c>
      <c r="P232">
        <v>0</v>
      </c>
      <c r="S232">
        <f t="shared" si="7"/>
        <v>1</v>
      </c>
      <c r="T232"/>
      <c r="U232" s="21">
        <v>0</v>
      </c>
      <c r="W232" s="21"/>
      <c r="X232">
        <f>O232-Table7[[#This Row],[AKTIVNOST]]</f>
        <v>-5</v>
      </c>
    </row>
    <row r="233" spans="1:24" x14ac:dyDescent="0.25">
      <c r="A233" s="3" t="s">
        <v>202</v>
      </c>
      <c r="B233" t="s">
        <v>203</v>
      </c>
      <c r="C233">
        <v>0</v>
      </c>
      <c r="D233">
        <v>1</v>
      </c>
      <c r="H233">
        <f t="shared" si="6"/>
        <v>1</v>
      </c>
      <c r="J233" t="s">
        <v>202</v>
      </c>
      <c r="K233" s="18" t="s">
        <v>203</v>
      </c>
      <c r="L233" t="s">
        <v>203</v>
      </c>
      <c r="M233" s="19" t="s">
        <v>543</v>
      </c>
      <c r="N233">
        <v>5</v>
      </c>
      <c r="O233">
        <v>10</v>
      </c>
      <c r="T233"/>
      <c r="W233" s="21"/>
      <c r="X233">
        <f>O233-Table7[[#This Row],[AKTIVNOST]]</f>
        <v>10</v>
      </c>
    </row>
    <row r="234" spans="1:24" x14ac:dyDescent="0.25">
      <c r="A234" s="3" t="s">
        <v>301</v>
      </c>
      <c r="B234" t="s">
        <v>302</v>
      </c>
      <c r="C234">
        <v>5</v>
      </c>
      <c r="D234">
        <v>7</v>
      </c>
      <c r="E234">
        <v>8</v>
      </c>
      <c r="F234">
        <v>8</v>
      </c>
      <c r="G234">
        <v>10</v>
      </c>
      <c r="H234">
        <f t="shared" si="6"/>
        <v>38</v>
      </c>
      <c r="J234" t="s">
        <v>301</v>
      </c>
      <c r="K234" s="19" t="s">
        <v>302</v>
      </c>
      <c r="L234" t="s">
        <v>302</v>
      </c>
      <c r="M234" s="18" t="s">
        <v>203</v>
      </c>
      <c r="N234">
        <v>0</v>
      </c>
      <c r="O234">
        <v>1</v>
      </c>
      <c r="P234">
        <v>0</v>
      </c>
      <c r="S234">
        <f t="shared" si="7"/>
        <v>1</v>
      </c>
      <c r="T234"/>
      <c r="U234" s="21">
        <v>0</v>
      </c>
      <c r="W234" s="21"/>
      <c r="X234">
        <f>O234-Table7[[#This Row],[AKTIVNOST]]</f>
        <v>-5</v>
      </c>
    </row>
    <row r="235" spans="1:24" x14ac:dyDescent="0.25">
      <c r="A235" s="3" t="s">
        <v>117</v>
      </c>
      <c r="B235" t="s">
        <v>118</v>
      </c>
      <c r="C235">
        <v>0</v>
      </c>
      <c r="D235">
        <v>6.5</v>
      </c>
      <c r="F235">
        <v>8</v>
      </c>
      <c r="H235">
        <f t="shared" si="6"/>
        <v>14.5</v>
      </c>
      <c r="J235" t="s">
        <v>117</v>
      </c>
      <c r="K235" s="18" t="s">
        <v>118</v>
      </c>
      <c r="L235" t="s">
        <v>118</v>
      </c>
      <c r="M235" s="19" t="s">
        <v>302</v>
      </c>
      <c r="N235">
        <v>5</v>
      </c>
      <c r="O235">
        <v>7</v>
      </c>
      <c r="P235">
        <v>9.5</v>
      </c>
      <c r="Q235">
        <v>8</v>
      </c>
      <c r="S235">
        <f t="shared" si="7"/>
        <v>29.5</v>
      </c>
      <c r="T235"/>
      <c r="U235" s="21">
        <v>9.5</v>
      </c>
      <c r="V235" s="21">
        <v>8</v>
      </c>
      <c r="W235" s="21">
        <v>10</v>
      </c>
      <c r="X235">
        <f>O235-Table7[[#This Row],[AKTIVNOST]]</f>
        <v>7</v>
      </c>
    </row>
    <row r="236" spans="1:24" x14ac:dyDescent="0.25">
      <c r="A236" s="3" t="s">
        <v>303</v>
      </c>
      <c r="B236" t="s">
        <v>304</v>
      </c>
      <c r="C236">
        <v>5</v>
      </c>
      <c r="D236">
        <v>7.5</v>
      </c>
      <c r="E236">
        <v>8</v>
      </c>
      <c r="F236">
        <v>8</v>
      </c>
      <c r="H236">
        <f t="shared" si="6"/>
        <v>28.5</v>
      </c>
      <c r="J236" t="s">
        <v>303</v>
      </c>
      <c r="K236" s="19" t="s">
        <v>304</v>
      </c>
      <c r="L236" t="s">
        <v>304</v>
      </c>
      <c r="M236" s="18" t="s">
        <v>118</v>
      </c>
      <c r="N236">
        <v>0</v>
      </c>
      <c r="O236">
        <v>6.5</v>
      </c>
      <c r="P236">
        <v>11</v>
      </c>
      <c r="Q236">
        <v>8</v>
      </c>
      <c r="S236">
        <f t="shared" si="7"/>
        <v>25.5</v>
      </c>
      <c r="T236"/>
      <c r="U236" s="21">
        <v>11</v>
      </c>
      <c r="V236" s="21">
        <v>8</v>
      </c>
      <c r="W236" s="21"/>
      <c r="X236">
        <f>O236-Table7[[#This Row],[AKTIVNOST]]</f>
        <v>-2</v>
      </c>
    </row>
    <row r="237" spans="1:24" x14ac:dyDescent="0.25">
      <c r="A237" s="3" t="s">
        <v>193</v>
      </c>
      <c r="B237" t="s">
        <v>499</v>
      </c>
      <c r="C237">
        <v>5</v>
      </c>
      <c r="D237">
        <v>7</v>
      </c>
      <c r="E237">
        <v>8.5</v>
      </c>
      <c r="F237">
        <v>8.5</v>
      </c>
      <c r="H237">
        <f t="shared" si="6"/>
        <v>29</v>
      </c>
      <c r="J237" t="s">
        <v>193</v>
      </c>
      <c r="K237" s="18" t="s">
        <v>499</v>
      </c>
      <c r="L237" t="s">
        <v>499</v>
      </c>
      <c r="M237" s="19" t="s">
        <v>304</v>
      </c>
      <c r="N237">
        <v>5</v>
      </c>
      <c r="O237">
        <v>7.5</v>
      </c>
      <c r="P237">
        <v>14</v>
      </c>
      <c r="Q237">
        <v>8</v>
      </c>
      <c r="R237">
        <v>10</v>
      </c>
      <c r="S237">
        <f t="shared" si="7"/>
        <v>44.5</v>
      </c>
      <c r="T237"/>
      <c r="U237" s="21">
        <v>14</v>
      </c>
      <c r="V237" s="21">
        <v>8</v>
      </c>
      <c r="W237" s="21">
        <v>10</v>
      </c>
      <c r="X237">
        <f>O237-Table7[[#This Row],[AKTIVNOST]]</f>
        <v>7.5</v>
      </c>
    </row>
    <row r="238" spans="1:24" x14ac:dyDescent="0.25">
      <c r="A238" s="3" t="s">
        <v>289</v>
      </c>
      <c r="B238" t="s">
        <v>290</v>
      </c>
      <c r="C238">
        <v>5</v>
      </c>
      <c r="D238">
        <v>7</v>
      </c>
      <c r="E238">
        <v>14</v>
      </c>
      <c r="F238">
        <v>14</v>
      </c>
      <c r="H238">
        <f t="shared" si="6"/>
        <v>40</v>
      </c>
      <c r="J238" t="s">
        <v>289</v>
      </c>
      <c r="K238" s="19" t="s">
        <v>290</v>
      </c>
      <c r="L238" t="s">
        <v>290</v>
      </c>
      <c r="M238" s="18" t="s">
        <v>499</v>
      </c>
      <c r="N238">
        <v>5</v>
      </c>
      <c r="O238">
        <v>7</v>
      </c>
      <c r="P238">
        <v>10.5</v>
      </c>
      <c r="Q238">
        <v>8.5</v>
      </c>
      <c r="S238">
        <f t="shared" si="7"/>
        <v>31</v>
      </c>
      <c r="T238"/>
      <c r="U238" s="21">
        <v>10.5</v>
      </c>
      <c r="V238" s="21">
        <v>8.5</v>
      </c>
      <c r="W238" s="21"/>
      <c r="X238">
        <f>O238-Table7[[#This Row],[AKTIVNOST]]</f>
        <v>7</v>
      </c>
    </row>
    <row r="239" spans="1:24" x14ac:dyDescent="0.25">
      <c r="A239" s="3" t="s">
        <v>415</v>
      </c>
      <c r="B239" t="s">
        <v>416</v>
      </c>
      <c r="C239" s="1">
        <v>0</v>
      </c>
      <c r="D239">
        <v>2</v>
      </c>
      <c r="H239">
        <f t="shared" si="6"/>
        <v>2</v>
      </c>
      <c r="J239" t="s">
        <v>415</v>
      </c>
      <c r="K239" s="18" t="s">
        <v>416</v>
      </c>
      <c r="L239" t="s">
        <v>416</v>
      </c>
      <c r="M239" s="19" t="s">
        <v>290</v>
      </c>
      <c r="N239">
        <v>5</v>
      </c>
      <c r="O239">
        <v>7</v>
      </c>
      <c r="P239">
        <v>14.5</v>
      </c>
      <c r="Q239">
        <v>14</v>
      </c>
      <c r="S239">
        <f t="shared" si="7"/>
        <v>40.5</v>
      </c>
      <c r="T239"/>
      <c r="U239" s="21">
        <v>14.5</v>
      </c>
      <c r="V239" s="21">
        <v>14</v>
      </c>
      <c r="W239" s="21"/>
      <c r="X239">
        <f>O239-Table7[[#This Row],[AKTIVNOST]]</f>
        <v>6</v>
      </c>
    </row>
    <row r="240" spans="1:24" x14ac:dyDescent="0.25">
      <c r="A240" s="3" t="s">
        <v>28</v>
      </c>
      <c r="B240" t="s">
        <v>29</v>
      </c>
      <c r="C240">
        <v>5</v>
      </c>
      <c r="D240">
        <v>7</v>
      </c>
      <c r="E240">
        <v>12</v>
      </c>
      <c r="F240">
        <v>12</v>
      </c>
      <c r="H240">
        <f t="shared" si="6"/>
        <v>36</v>
      </c>
      <c r="J240" t="s">
        <v>28</v>
      </c>
      <c r="K240" s="19" t="s">
        <v>29</v>
      </c>
      <c r="L240" t="s">
        <v>29</v>
      </c>
      <c r="M240" s="18" t="s">
        <v>416</v>
      </c>
      <c r="N240">
        <v>0</v>
      </c>
      <c r="O240">
        <v>2</v>
      </c>
      <c r="S240">
        <f t="shared" si="7"/>
        <v>2</v>
      </c>
      <c r="T240"/>
      <c r="W240" s="21"/>
      <c r="X240">
        <f>O240-Table7[[#This Row],[AKTIVNOST]]</f>
        <v>2</v>
      </c>
    </row>
    <row r="241" spans="1:25" x14ac:dyDescent="0.25">
      <c r="A241" s="3" t="s">
        <v>329</v>
      </c>
      <c r="B241" t="s">
        <v>330</v>
      </c>
      <c r="C241">
        <v>5</v>
      </c>
      <c r="D241">
        <v>7</v>
      </c>
      <c r="E241">
        <v>10</v>
      </c>
      <c r="F241">
        <v>10</v>
      </c>
      <c r="H241">
        <f t="shared" si="6"/>
        <v>32</v>
      </c>
      <c r="J241" t="s">
        <v>329</v>
      </c>
      <c r="K241" s="18" t="s">
        <v>330</v>
      </c>
      <c r="L241" t="s">
        <v>330</v>
      </c>
      <c r="M241" s="19" t="s">
        <v>29</v>
      </c>
      <c r="N241">
        <v>5</v>
      </c>
      <c r="O241">
        <v>7</v>
      </c>
      <c r="P241">
        <v>15</v>
      </c>
      <c r="Q241">
        <v>12</v>
      </c>
      <c r="S241">
        <f t="shared" si="7"/>
        <v>39</v>
      </c>
      <c r="T241"/>
      <c r="U241" s="21">
        <v>15</v>
      </c>
      <c r="V241" s="21">
        <v>12</v>
      </c>
      <c r="W241" s="21"/>
      <c r="X241">
        <f>O241-Table7[[#This Row],[AKTIVNOST]]</f>
        <v>7</v>
      </c>
    </row>
    <row r="242" spans="1:25" x14ac:dyDescent="0.25">
      <c r="A242" s="3" t="s">
        <v>11</v>
      </c>
      <c r="B242" t="s">
        <v>12</v>
      </c>
      <c r="C242">
        <v>0</v>
      </c>
      <c r="D242">
        <v>4</v>
      </c>
      <c r="E242">
        <v>12</v>
      </c>
      <c r="F242">
        <v>12</v>
      </c>
      <c r="H242">
        <f t="shared" si="6"/>
        <v>28</v>
      </c>
      <c r="J242" t="s">
        <v>11</v>
      </c>
      <c r="K242" s="19" t="s">
        <v>12</v>
      </c>
      <c r="L242" t="s">
        <v>12</v>
      </c>
      <c r="M242" s="18" t="s">
        <v>330</v>
      </c>
      <c r="N242" s="24"/>
      <c r="O242">
        <v>7</v>
      </c>
      <c r="P242">
        <v>8</v>
      </c>
      <c r="Q242">
        <v>10</v>
      </c>
      <c r="S242">
        <f>SUM(M241:Q241)</f>
        <v>39</v>
      </c>
      <c r="T242"/>
      <c r="U242" s="21">
        <v>8</v>
      </c>
      <c r="V242" s="21">
        <v>10</v>
      </c>
      <c r="W242" s="21"/>
      <c r="Y242">
        <f>P242-Table7[[#This Row],[AKTIVNOST]]</f>
        <v>8</v>
      </c>
    </row>
    <row r="243" spans="1:25" x14ac:dyDescent="0.25">
      <c r="A243" s="3" t="s">
        <v>147</v>
      </c>
      <c r="B243" t="s">
        <v>148</v>
      </c>
      <c r="C243">
        <v>0</v>
      </c>
      <c r="D243">
        <v>2</v>
      </c>
      <c r="H243">
        <f t="shared" si="6"/>
        <v>2</v>
      </c>
      <c r="J243" t="s">
        <v>147</v>
      </c>
      <c r="K243" s="18" t="s">
        <v>148</v>
      </c>
      <c r="L243" t="s">
        <v>148</v>
      </c>
      <c r="M243" s="19" t="s">
        <v>12</v>
      </c>
      <c r="N243" s="25"/>
      <c r="O243">
        <v>4</v>
      </c>
      <c r="P243">
        <v>13.5</v>
      </c>
      <c r="Q243">
        <v>12</v>
      </c>
      <c r="S243">
        <f t="shared" ref="S243:S250" si="8">SUM(M242:R242)</f>
        <v>25</v>
      </c>
      <c r="T243"/>
      <c r="U243" s="21">
        <v>13.5</v>
      </c>
      <c r="V243" s="21">
        <v>12</v>
      </c>
      <c r="W243" s="21"/>
      <c r="Y243">
        <f>P243-Table7[[#This Row],[AKTIVNOST]]</f>
        <v>13.5</v>
      </c>
    </row>
    <row r="244" spans="1:25" x14ac:dyDescent="0.25">
      <c r="A244" s="3" t="s">
        <v>327</v>
      </c>
      <c r="B244" t="s">
        <v>328</v>
      </c>
      <c r="C244">
        <v>0</v>
      </c>
      <c r="D244">
        <v>0</v>
      </c>
      <c r="H244">
        <f t="shared" si="6"/>
        <v>0</v>
      </c>
      <c r="J244" t="s">
        <v>327</v>
      </c>
      <c r="K244" s="19" t="s">
        <v>328</v>
      </c>
      <c r="L244" t="s">
        <v>328</v>
      </c>
      <c r="M244" s="18" t="s">
        <v>148</v>
      </c>
      <c r="N244" s="24"/>
      <c r="O244">
        <v>2</v>
      </c>
      <c r="P244">
        <v>0</v>
      </c>
      <c r="S244">
        <f t="shared" si="8"/>
        <v>29.5</v>
      </c>
      <c r="T244"/>
      <c r="U244" s="21">
        <v>0</v>
      </c>
      <c r="W244" s="21"/>
      <c r="Y244">
        <f>P244-Table7[[#This Row],[AKTIVNOST]]</f>
        <v>-1</v>
      </c>
    </row>
    <row r="245" spans="1:25" x14ac:dyDescent="0.25">
      <c r="A245" s="3" t="s">
        <v>119</v>
      </c>
      <c r="B245" t="s">
        <v>120</v>
      </c>
      <c r="C245">
        <v>0</v>
      </c>
      <c r="D245">
        <v>0</v>
      </c>
      <c r="E245">
        <v>0</v>
      </c>
      <c r="F245">
        <v>13.5</v>
      </c>
      <c r="H245">
        <f t="shared" si="6"/>
        <v>13.5</v>
      </c>
      <c r="J245" t="s">
        <v>119</v>
      </c>
      <c r="K245" s="18" t="s">
        <v>120</v>
      </c>
      <c r="L245" t="s">
        <v>120</v>
      </c>
      <c r="M245" s="19" t="s">
        <v>328</v>
      </c>
      <c r="N245" s="25"/>
      <c r="O245">
        <v>0</v>
      </c>
      <c r="P245">
        <v>0</v>
      </c>
      <c r="S245">
        <f t="shared" si="8"/>
        <v>2</v>
      </c>
      <c r="T245"/>
      <c r="U245" s="21">
        <v>0</v>
      </c>
      <c r="W245" s="21"/>
      <c r="Y245">
        <f>P245-Table7[[#This Row],[AKTIVNOST]]</f>
        <v>-10</v>
      </c>
    </row>
    <row r="246" spans="1:25" x14ac:dyDescent="0.25">
      <c r="A246" s="3" t="s">
        <v>336</v>
      </c>
      <c r="B246" t="s">
        <v>337</v>
      </c>
      <c r="C246">
        <v>5</v>
      </c>
      <c r="D246">
        <v>5</v>
      </c>
      <c r="E246">
        <v>9</v>
      </c>
      <c r="F246">
        <v>9</v>
      </c>
      <c r="H246">
        <f t="shared" si="6"/>
        <v>28</v>
      </c>
      <c r="J246" t="s">
        <v>336</v>
      </c>
      <c r="K246" s="19" t="s">
        <v>337</v>
      </c>
      <c r="L246" t="s">
        <v>337</v>
      </c>
      <c r="M246" s="18" t="s">
        <v>120</v>
      </c>
      <c r="N246" s="24"/>
      <c r="O246">
        <v>0</v>
      </c>
      <c r="P246">
        <v>11</v>
      </c>
      <c r="Q246">
        <v>13.5</v>
      </c>
      <c r="R246">
        <v>4</v>
      </c>
      <c r="S246">
        <f t="shared" si="8"/>
        <v>0</v>
      </c>
      <c r="T246"/>
      <c r="U246" s="21">
        <v>11</v>
      </c>
      <c r="V246" s="21">
        <v>13.5</v>
      </c>
      <c r="W246" s="21">
        <v>4</v>
      </c>
      <c r="Y246">
        <f>P246-Table7[[#This Row],[AKTIVNOST]]</f>
        <v>10</v>
      </c>
    </row>
    <row r="247" spans="1:25" x14ac:dyDescent="0.25">
      <c r="A247" s="3" t="s">
        <v>121</v>
      </c>
      <c r="B247" t="s">
        <v>122</v>
      </c>
      <c r="C247">
        <v>5</v>
      </c>
      <c r="D247">
        <v>8</v>
      </c>
      <c r="E247">
        <v>13</v>
      </c>
      <c r="F247">
        <v>13</v>
      </c>
      <c r="H247">
        <f t="shared" si="6"/>
        <v>39</v>
      </c>
      <c r="J247" t="s">
        <v>121</v>
      </c>
      <c r="K247" s="18" t="s">
        <v>122</v>
      </c>
      <c r="L247" t="s">
        <v>122</v>
      </c>
      <c r="M247" s="19" t="s">
        <v>337</v>
      </c>
      <c r="N247" s="25"/>
      <c r="O247">
        <v>5</v>
      </c>
      <c r="P247">
        <v>10.5</v>
      </c>
      <c r="Q247">
        <v>9</v>
      </c>
      <c r="S247">
        <f t="shared" si="8"/>
        <v>28.5</v>
      </c>
      <c r="T247"/>
      <c r="U247" s="21">
        <v>10.5</v>
      </c>
      <c r="V247" s="21">
        <v>9</v>
      </c>
      <c r="W247" s="21"/>
      <c r="Y247">
        <f>P247-Table7[[#This Row],[AKTIVNOST]]</f>
        <v>3.5</v>
      </c>
    </row>
    <row r="248" spans="1:25" x14ac:dyDescent="0.25">
      <c r="A248" s="3" t="s">
        <v>312</v>
      </c>
      <c r="B248" t="s">
        <v>313</v>
      </c>
      <c r="C248">
        <v>0</v>
      </c>
      <c r="D248">
        <v>6</v>
      </c>
      <c r="E248">
        <v>11</v>
      </c>
      <c r="F248">
        <v>11</v>
      </c>
      <c r="H248">
        <f t="shared" ref="H248:H249" si="9">SUM(C248:G248)</f>
        <v>28</v>
      </c>
      <c r="J248" t="s">
        <v>312</v>
      </c>
      <c r="K248" s="19" t="s">
        <v>313</v>
      </c>
      <c r="L248" t="s">
        <v>313</v>
      </c>
      <c r="M248" s="18" t="s">
        <v>122</v>
      </c>
      <c r="N248" s="24"/>
      <c r="O248">
        <v>8</v>
      </c>
      <c r="P248">
        <v>13</v>
      </c>
      <c r="Q248">
        <v>13</v>
      </c>
      <c r="S248">
        <f t="shared" si="8"/>
        <v>24.5</v>
      </c>
      <c r="T248"/>
      <c r="U248" s="21">
        <v>13</v>
      </c>
      <c r="V248" s="21">
        <v>13</v>
      </c>
      <c r="W248" s="21"/>
      <c r="Y248">
        <f>P248-Table7[[#This Row],[AKTIVNOST]]</f>
        <v>2.5</v>
      </c>
    </row>
    <row r="249" spans="1:25" x14ac:dyDescent="0.25">
      <c r="A249" s="3" t="s">
        <v>361</v>
      </c>
      <c r="B249" t="s">
        <v>362</v>
      </c>
      <c r="C249">
        <v>0</v>
      </c>
      <c r="D249">
        <v>0</v>
      </c>
      <c r="H249">
        <f t="shared" si="9"/>
        <v>0</v>
      </c>
      <c r="J249" t="s">
        <v>361</v>
      </c>
      <c r="K249" s="20" t="s">
        <v>362</v>
      </c>
      <c r="L249" t="s">
        <v>362</v>
      </c>
      <c r="M249" s="19" t="s">
        <v>313</v>
      </c>
      <c r="N249" s="25"/>
      <c r="O249">
        <v>6</v>
      </c>
      <c r="P249">
        <v>15</v>
      </c>
      <c r="Q249">
        <v>11</v>
      </c>
      <c r="S249">
        <f t="shared" si="8"/>
        <v>34</v>
      </c>
      <c r="T249"/>
      <c r="U249" s="21">
        <v>15</v>
      </c>
      <c r="V249" s="21">
        <v>11</v>
      </c>
      <c r="W249" s="21"/>
      <c r="Y249">
        <f>P249-Table7[[#This Row],[AKTIVNOST]]</f>
        <v>7.5</v>
      </c>
    </row>
    <row r="250" spans="1:25" x14ac:dyDescent="0.25">
      <c r="M250" s="20" t="s">
        <v>362</v>
      </c>
      <c r="N250" s="24"/>
      <c r="O250">
        <v>0</v>
      </c>
      <c r="P250">
        <v>0</v>
      </c>
      <c r="S250">
        <f t="shared" si="8"/>
        <v>32</v>
      </c>
      <c r="T250"/>
      <c r="U250" s="21">
        <v>0</v>
      </c>
      <c r="W250" s="21"/>
      <c r="Y250">
        <f>P250-Table7[[#This Row],[AKTIVNOST]]</f>
        <v>-7</v>
      </c>
    </row>
    <row r="251" spans="1:25" x14ac:dyDescent="0.25">
      <c r="M251">
        <v>5</v>
      </c>
      <c r="X251">
        <f>O251-Table7[[#This Row],[AKTIVNOST]]</f>
        <v>-7</v>
      </c>
    </row>
    <row r="252" spans="1:25" x14ac:dyDescent="0.25">
      <c r="M252">
        <v>0</v>
      </c>
    </row>
    <row r="253" spans="1:25" x14ac:dyDescent="0.25">
      <c r="M253">
        <v>0</v>
      </c>
    </row>
    <row r="254" spans="1:25" x14ac:dyDescent="0.25">
      <c r="M254">
        <v>0</v>
      </c>
    </row>
    <row r="255" spans="1:25" x14ac:dyDescent="0.25">
      <c r="M255">
        <v>0</v>
      </c>
    </row>
    <row r="256" spans="1:25" x14ac:dyDescent="0.25">
      <c r="M256">
        <v>5</v>
      </c>
    </row>
    <row r="257" spans="13:13" x14ac:dyDescent="0.25">
      <c r="M257">
        <v>5</v>
      </c>
    </row>
    <row r="258" spans="13:13" x14ac:dyDescent="0.25">
      <c r="M258">
        <v>0</v>
      </c>
    </row>
    <row r="259" spans="13:13" x14ac:dyDescent="0.25">
      <c r="M259">
        <v>0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9"/>
  <sheetViews>
    <sheetView topLeftCell="A230" workbookViewId="0">
      <selection activeCell="A250" sqref="A250"/>
    </sheetView>
  </sheetViews>
  <sheetFormatPr defaultRowHeight="15" x14ac:dyDescent="0.25"/>
  <cols>
    <col min="1" max="1" width="27.85546875" bestFit="1" customWidth="1"/>
  </cols>
  <sheetData>
    <row r="1" spans="1:15" x14ac:dyDescent="0.25">
      <c r="A1" s="18" t="s">
        <v>33</v>
      </c>
      <c r="B1">
        <v>9</v>
      </c>
      <c r="C1">
        <v>9</v>
      </c>
      <c r="D1">
        <f>C1-B1</f>
        <v>0</v>
      </c>
      <c r="F1">
        <v>5</v>
      </c>
      <c r="G1">
        <v>5</v>
      </c>
      <c r="H1">
        <f>F1-G1</f>
        <v>0</v>
      </c>
      <c r="J1">
        <v>10.5</v>
      </c>
      <c r="L1">
        <v>10.5</v>
      </c>
      <c r="N1">
        <f>J1-L1</f>
        <v>0</v>
      </c>
      <c r="O1">
        <f>K1-M1</f>
        <v>0</v>
      </c>
    </row>
    <row r="2" spans="1:15" x14ac:dyDescent="0.25">
      <c r="A2" s="19" t="s">
        <v>374</v>
      </c>
      <c r="B2">
        <v>5</v>
      </c>
      <c r="C2">
        <v>5</v>
      </c>
      <c r="D2">
        <f t="shared" ref="D2:D65" si="0">C2-B2</f>
        <v>0</v>
      </c>
      <c r="F2">
        <v>0</v>
      </c>
      <c r="G2">
        <v>0</v>
      </c>
      <c r="H2">
        <f t="shared" ref="H2:H65" si="1">F2-G2</f>
        <v>0</v>
      </c>
      <c r="N2">
        <f t="shared" ref="N2:N65" si="2">J2-L2</f>
        <v>0</v>
      </c>
      <c r="O2">
        <f t="shared" ref="O2:O65" si="3">K2-M2</f>
        <v>0</v>
      </c>
    </row>
    <row r="3" spans="1:15" x14ac:dyDescent="0.25">
      <c r="A3" s="18" t="s">
        <v>522</v>
      </c>
      <c r="B3">
        <v>0</v>
      </c>
      <c r="C3">
        <v>0</v>
      </c>
      <c r="D3">
        <f t="shared" si="0"/>
        <v>0</v>
      </c>
      <c r="F3">
        <v>0</v>
      </c>
      <c r="G3">
        <v>0</v>
      </c>
      <c r="H3">
        <f t="shared" si="1"/>
        <v>0</v>
      </c>
      <c r="J3">
        <v>0</v>
      </c>
      <c r="K3">
        <v>0</v>
      </c>
      <c r="L3">
        <v>0</v>
      </c>
      <c r="M3">
        <v>0</v>
      </c>
      <c r="N3">
        <f t="shared" si="2"/>
        <v>0</v>
      </c>
      <c r="O3">
        <f t="shared" si="3"/>
        <v>0</v>
      </c>
    </row>
    <row r="4" spans="1:15" x14ac:dyDescent="0.25">
      <c r="A4" s="19" t="s">
        <v>292</v>
      </c>
      <c r="B4">
        <v>7</v>
      </c>
      <c r="C4">
        <v>7</v>
      </c>
      <c r="D4">
        <f t="shared" si="0"/>
        <v>0</v>
      </c>
      <c r="F4">
        <v>5</v>
      </c>
      <c r="G4">
        <v>5</v>
      </c>
      <c r="H4">
        <f t="shared" si="1"/>
        <v>0</v>
      </c>
      <c r="J4">
        <v>10</v>
      </c>
      <c r="K4">
        <v>13</v>
      </c>
      <c r="L4">
        <v>10</v>
      </c>
      <c r="M4">
        <v>13</v>
      </c>
      <c r="N4">
        <f t="shared" si="2"/>
        <v>0</v>
      </c>
      <c r="O4">
        <f t="shared" si="3"/>
        <v>0</v>
      </c>
    </row>
    <row r="5" spans="1:15" x14ac:dyDescent="0.25">
      <c r="A5" s="18" t="s">
        <v>457</v>
      </c>
      <c r="B5">
        <v>2.5</v>
      </c>
      <c r="C5">
        <v>2.5</v>
      </c>
      <c r="D5">
        <f t="shared" si="0"/>
        <v>0</v>
      </c>
      <c r="F5">
        <v>0</v>
      </c>
      <c r="G5">
        <v>0</v>
      </c>
      <c r="H5">
        <f t="shared" si="1"/>
        <v>0</v>
      </c>
      <c r="J5">
        <v>0</v>
      </c>
      <c r="K5">
        <v>10</v>
      </c>
      <c r="L5">
        <v>0</v>
      </c>
      <c r="M5">
        <v>10</v>
      </c>
      <c r="N5">
        <f t="shared" si="2"/>
        <v>0</v>
      </c>
      <c r="O5">
        <f t="shared" si="3"/>
        <v>0</v>
      </c>
    </row>
    <row r="6" spans="1:15" x14ac:dyDescent="0.25">
      <c r="A6" s="19" t="s">
        <v>31</v>
      </c>
      <c r="B6">
        <v>3</v>
      </c>
      <c r="C6">
        <v>3</v>
      </c>
      <c r="D6">
        <f t="shared" si="0"/>
        <v>0</v>
      </c>
      <c r="F6">
        <v>5</v>
      </c>
      <c r="G6">
        <v>5</v>
      </c>
      <c r="H6">
        <f t="shared" si="1"/>
        <v>0</v>
      </c>
      <c r="J6">
        <v>11</v>
      </c>
      <c r="K6">
        <v>12</v>
      </c>
      <c r="L6">
        <v>11</v>
      </c>
      <c r="M6">
        <v>12</v>
      </c>
      <c r="N6">
        <f t="shared" si="2"/>
        <v>0</v>
      </c>
      <c r="O6">
        <f t="shared" si="3"/>
        <v>0</v>
      </c>
    </row>
    <row r="7" spans="1:15" x14ac:dyDescent="0.25">
      <c r="A7" s="18" t="s">
        <v>414</v>
      </c>
      <c r="B7">
        <v>1</v>
      </c>
      <c r="C7">
        <v>1</v>
      </c>
      <c r="D7">
        <f t="shared" si="0"/>
        <v>0</v>
      </c>
      <c r="F7">
        <v>0</v>
      </c>
      <c r="G7">
        <v>0</v>
      </c>
      <c r="H7">
        <f t="shared" si="1"/>
        <v>0</v>
      </c>
      <c r="N7">
        <f t="shared" si="2"/>
        <v>0</v>
      </c>
      <c r="O7">
        <f t="shared" si="3"/>
        <v>0</v>
      </c>
    </row>
    <row r="8" spans="1:15" x14ac:dyDescent="0.25">
      <c r="A8" s="19" t="s">
        <v>17</v>
      </c>
      <c r="B8">
        <v>0</v>
      </c>
      <c r="C8">
        <v>0</v>
      </c>
      <c r="D8">
        <f t="shared" si="0"/>
        <v>0</v>
      </c>
      <c r="F8">
        <v>0</v>
      </c>
      <c r="G8">
        <v>0</v>
      </c>
      <c r="H8">
        <f t="shared" si="1"/>
        <v>0</v>
      </c>
      <c r="J8">
        <v>9</v>
      </c>
      <c r="K8">
        <v>14</v>
      </c>
      <c r="L8">
        <v>9</v>
      </c>
      <c r="M8">
        <v>14</v>
      </c>
      <c r="N8">
        <f t="shared" si="2"/>
        <v>0</v>
      </c>
      <c r="O8">
        <f t="shared" si="3"/>
        <v>0</v>
      </c>
    </row>
    <row r="9" spans="1:15" x14ac:dyDescent="0.25">
      <c r="A9" s="18" t="s">
        <v>394</v>
      </c>
      <c r="B9">
        <v>1</v>
      </c>
      <c r="C9">
        <v>1</v>
      </c>
      <c r="D9">
        <f t="shared" si="0"/>
        <v>0</v>
      </c>
      <c r="F9">
        <v>0</v>
      </c>
      <c r="G9">
        <v>0</v>
      </c>
      <c r="H9">
        <f t="shared" si="1"/>
        <v>0</v>
      </c>
      <c r="N9">
        <f t="shared" si="2"/>
        <v>0</v>
      </c>
      <c r="O9">
        <f t="shared" si="3"/>
        <v>0</v>
      </c>
    </row>
    <row r="10" spans="1:15" x14ac:dyDescent="0.25">
      <c r="A10" s="19" t="s">
        <v>423</v>
      </c>
      <c r="B10">
        <v>1</v>
      </c>
      <c r="C10">
        <v>1</v>
      </c>
      <c r="D10">
        <f t="shared" si="0"/>
        <v>0</v>
      </c>
      <c r="F10">
        <v>0</v>
      </c>
      <c r="G10">
        <v>0</v>
      </c>
      <c r="H10">
        <f t="shared" si="1"/>
        <v>0</v>
      </c>
      <c r="J10">
        <v>0</v>
      </c>
      <c r="K10">
        <v>0</v>
      </c>
      <c r="L10">
        <v>0</v>
      </c>
      <c r="M10">
        <v>0</v>
      </c>
      <c r="N10">
        <f t="shared" si="2"/>
        <v>0</v>
      </c>
      <c r="O10">
        <f t="shared" si="3"/>
        <v>0</v>
      </c>
    </row>
    <row r="11" spans="1:15" x14ac:dyDescent="0.25">
      <c r="A11" s="18" t="s">
        <v>92</v>
      </c>
      <c r="B11">
        <v>5</v>
      </c>
      <c r="C11">
        <v>5</v>
      </c>
      <c r="D11">
        <f t="shared" si="0"/>
        <v>0</v>
      </c>
      <c r="F11">
        <v>0</v>
      </c>
      <c r="G11">
        <v>0</v>
      </c>
      <c r="H11">
        <f t="shared" si="1"/>
        <v>0</v>
      </c>
      <c r="J11">
        <v>0</v>
      </c>
      <c r="L11">
        <v>0</v>
      </c>
      <c r="N11">
        <f t="shared" si="2"/>
        <v>0</v>
      </c>
      <c r="O11">
        <f t="shared" si="3"/>
        <v>0</v>
      </c>
    </row>
    <row r="12" spans="1:15" x14ac:dyDescent="0.25">
      <c r="A12" s="19" t="s">
        <v>110</v>
      </c>
      <c r="B12">
        <v>0</v>
      </c>
      <c r="C12">
        <v>0</v>
      </c>
      <c r="D12">
        <f t="shared" si="0"/>
        <v>0</v>
      </c>
      <c r="F12">
        <v>0</v>
      </c>
      <c r="G12">
        <v>0</v>
      </c>
      <c r="H12">
        <f t="shared" si="1"/>
        <v>0</v>
      </c>
      <c r="J12">
        <v>8</v>
      </c>
      <c r="L12">
        <v>8</v>
      </c>
      <c r="N12">
        <f t="shared" si="2"/>
        <v>0</v>
      </c>
      <c r="O12">
        <f t="shared" si="3"/>
        <v>0</v>
      </c>
    </row>
    <row r="13" spans="1:15" x14ac:dyDescent="0.25">
      <c r="A13" s="18" t="s">
        <v>244</v>
      </c>
      <c r="B13">
        <v>7</v>
      </c>
      <c r="C13">
        <v>7</v>
      </c>
      <c r="D13">
        <f t="shared" si="0"/>
        <v>0</v>
      </c>
      <c r="F13">
        <v>5</v>
      </c>
      <c r="G13">
        <v>5</v>
      </c>
      <c r="H13">
        <f t="shared" si="1"/>
        <v>0</v>
      </c>
      <c r="J13">
        <v>12</v>
      </c>
      <c r="K13">
        <v>13.5</v>
      </c>
      <c r="L13">
        <v>12</v>
      </c>
      <c r="M13">
        <v>13.5</v>
      </c>
      <c r="N13">
        <f t="shared" si="2"/>
        <v>0</v>
      </c>
      <c r="O13">
        <f t="shared" si="3"/>
        <v>0</v>
      </c>
    </row>
    <row r="14" spans="1:15" x14ac:dyDescent="0.25">
      <c r="A14" s="19" t="s">
        <v>104</v>
      </c>
      <c r="B14">
        <v>5</v>
      </c>
      <c r="C14">
        <v>5</v>
      </c>
      <c r="D14">
        <f t="shared" si="0"/>
        <v>0</v>
      </c>
      <c r="F14">
        <v>5</v>
      </c>
      <c r="G14">
        <v>5</v>
      </c>
      <c r="H14">
        <f t="shared" si="1"/>
        <v>0</v>
      </c>
      <c r="J14">
        <v>9.5</v>
      </c>
      <c r="K14">
        <v>9.5</v>
      </c>
      <c r="L14">
        <v>9.5</v>
      </c>
      <c r="M14">
        <v>9.5</v>
      </c>
      <c r="N14">
        <f t="shared" si="2"/>
        <v>0</v>
      </c>
      <c r="O14">
        <f t="shared" si="3"/>
        <v>0</v>
      </c>
    </row>
    <row r="15" spans="1:15" x14ac:dyDescent="0.25">
      <c r="A15" s="18" t="s">
        <v>466</v>
      </c>
      <c r="B15">
        <v>3</v>
      </c>
      <c r="C15">
        <v>3</v>
      </c>
      <c r="D15">
        <f t="shared" si="0"/>
        <v>0</v>
      </c>
      <c r="F15">
        <v>5</v>
      </c>
      <c r="G15">
        <v>5</v>
      </c>
      <c r="H15">
        <f t="shared" si="1"/>
        <v>0</v>
      </c>
      <c r="J15">
        <v>11.5</v>
      </c>
      <c r="K15">
        <v>12</v>
      </c>
      <c r="L15">
        <v>11.5</v>
      </c>
      <c r="M15">
        <v>12</v>
      </c>
      <c r="N15">
        <f t="shared" si="2"/>
        <v>0</v>
      </c>
      <c r="O15">
        <f t="shared" si="3"/>
        <v>0</v>
      </c>
    </row>
    <row r="16" spans="1:15" x14ac:dyDescent="0.25">
      <c r="A16" s="19" t="s">
        <v>220</v>
      </c>
      <c r="B16">
        <v>6</v>
      </c>
      <c r="C16">
        <v>6</v>
      </c>
      <c r="D16">
        <f t="shared" si="0"/>
        <v>0</v>
      </c>
      <c r="F16">
        <v>5</v>
      </c>
      <c r="G16">
        <v>5</v>
      </c>
      <c r="H16">
        <f t="shared" si="1"/>
        <v>0</v>
      </c>
      <c r="J16">
        <v>10.5</v>
      </c>
      <c r="K16">
        <v>8.5</v>
      </c>
      <c r="L16">
        <v>10.5</v>
      </c>
      <c r="M16">
        <v>8.5</v>
      </c>
      <c r="N16">
        <f t="shared" si="2"/>
        <v>0</v>
      </c>
      <c r="O16">
        <f t="shared" si="3"/>
        <v>0</v>
      </c>
    </row>
    <row r="17" spans="1:15" x14ac:dyDescent="0.25">
      <c r="A17" s="18" t="s">
        <v>3</v>
      </c>
      <c r="B17">
        <v>0</v>
      </c>
      <c r="C17">
        <v>0</v>
      </c>
      <c r="D17">
        <f t="shared" si="0"/>
        <v>0</v>
      </c>
      <c r="F17">
        <v>0</v>
      </c>
      <c r="G17">
        <v>0</v>
      </c>
      <c r="H17">
        <f t="shared" si="1"/>
        <v>0</v>
      </c>
      <c r="J17">
        <v>0</v>
      </c>
      <c r="L17">
        <v>0</v>
      </c>
      <c r="N17">
        <f t="shared" si="2"/>
        <v>0</v>
      </c>
      <c r="O17">
        <f t="shared" si="3"/>
        <v>0</v>
      </c>
    </row>
    <row r="18" spans="1:15" x14ac:dyDescent="0.25">
      <c r="A18" s="19" t="s">
        <v>326</v>
      </c>
      <c r="B18">
        <v>0.5</v>
      </c>
      <c r="C18">
        <v>0.5</v>
      </c>
      <c r="D18">
        <f t="shared" si="0"/>
        <v>0</v>
      </c>
      <c r="F18">
        <v>0</v>
      </c>
      <c r="G18">
        <v>0</v>
      </c>
      <c r="H18">
        <f t="shared" si="1"/>
        <v>0</v>
      </c>
      <c r="J18">
        <v>14</v>
      </c>
      <c r="L18">
        <v>14</v>
      </c>
      <c r="N18">
        <f t="shared" si="2"/>
        <v>0</v>
      </c>
      <c r="O18">
        <f t="shared" si="3"/>
        <v>0</v>
      </c>
    </row>
    <row r="19" spans="1:15" x14ac:dyDescent="0.25">
      <c r="A19" s="18" t="s">
        <v>376</v>
      </c>
      <c r="B19">
        <v>0</v>
      </c>
      <c r="C19">
        <v>0</v>
      </c>
      <c r="D19">
        <f t="shared" si="0"/>
        <v>0</v>
      </c>
      <c r="F19">
        <v>0</v>
      </c>
      <c r="G19">
        <v>0</v>
      </c>
      <c r="H19">
        <f t="shared" si="1"/>
        <v>0</v>
      </c>
      <c r="J19">
        <v>0</v>
      </c>
      <c r="L19">
        <v>0</v>
      </c>
      <c r="N19">
        <f t="shared" si="2"/>
        <v>0</v>
      </c>
      <c r="O19">
        <f t="shared" si="3"/>
        <v>0</v>
      </c>
    </row>
    <row r="20" spans="1:15" x14ac:dyDescent="0.25">
      <c r="A20" s="19" t="s">
        <v>378</v>
      </c>
      <c r="B20">
        <v>6</v>
      </c>
      <c r="C20">
        <v>6</v>
      </c>
      <c r="D20">
        <f t="shared" si="0"/>
        <v>0</v>
      </c>
      <c r="F20">
        <v>5</v>
      </c>
      <c r="G20">
        <v>5</v>
      </c>
      <c r="H20">
        <f t="shared" si="1"/>
        <v>0</v>
      </c>
      <c r="J20">
        <v>9.5</v>
      </c>
      <c r="L20">
        <v>9.5</v>
      </c>
      <c r="N20">
        <f t="shared" si="2"/>
        <v>0</v>
      </c>
      <c r="O20">
        <f t="shared" si="3"/>
        <v>0</v>
      </c>
    </row>
    <row r="21" spans="1:15" x14ac:dyDescent="0.25">
      <c r="A21" s="18" t="s">
        <v>4</v>
      </c>
      <c r="B21">
        <v>1</v>
      </c>
      <c r="C21">
        <v>1</v>
      </c>
      <c r="D21">
        <f t="shared" si="0"/>
        <v>0</v>
      </c>
      <c r="F21">
        <v>0</v>
      </c>
      <c r="G21">
        <v>0</v>
      </c>
      <c r="H21">
        <f t="shared" si="1"/>
        <v>0</v>
      </c>
      <c r="J21">
        <v>15</v>
      </c>
      <c r="K21">
        <v>12</v>
      </c>
      <c r="L21">
        <v>15</v>
      </c>
      <c r="M21">
        <v>12</v>
      </c>
      <c r="N21">
        <f t="shared" si="2"/>
        <v>0</v>
      </c>
      <c r="O21">
        <f t="shared" si="3"/>
        <v>0</v>
      </c>
    </row>
    <row r="22" spans="1:15" x14ac:dyDescent="0.25">
      <c r="A22" s="19" t="s">
        <v>22</v>
      </c>
      <c r="B22">
        <v>5</v>
      </c>
      <c r="C22">
        <v>5</v>
      </c>
      <c r="D22">
        <f t="shared" si="0"/>
        <v>0</v>
      </c>
      <c r="F22">
        <v>5</v>
      </c>
      <c r="G22">
        <v>5</v>
      </c>
      <c r="H22">
        <f t="shared" si="1"/>
        <v>0</v>
      </c>
      <c r="J22">
        <v>10</v>
      </c>
      <c r="K22">
        <v>11</v>
      </c>
      <c r="L22">
        <v>10</v>
      </c>
      <c r="M22">
        <v>11</v>
      </c>
      <c r="N22">
        <f t="shared" si="2"/>
        <v>0</v>
      </c>
      <c r="O22">
        <f t="shared" si="3"/>
        <v>0</v>
      </c>
    </row>
    <row r="23" spans="1:15" x14ac:dyDescent="0.25">
      <c r="A23" s="18" t="s">
        <v>504</v>
      </c>
      <c r="B23">
        <v>0</v>
      </c>
      <c r="C23">
        <v>0</v>
      </c>
      <c r="D23">
        <f t="shared" si="0"/>
        <v>0</v>
      </c>
      <c r="F23">
        <v>0</v>
      </c>
      <c r="G23">
        <v>0</v>
      </c>
      <c r="H23">
        <f t="shared" si="1"/>
        <v>0</v>
      </c>
      <c r="K23">
        <v>8</v>
      </c>
      <c r="M23">
        <v>8</v>
      </c>
      <c r="N23">
        <f t="shared" si="2"/>
        <v>0</v>
      </c>
      <c r="O23">
        <f t="shared" si="3"/>
        <v>0</v>
      </c>
    </row>
    <row r="24" spans="1:15" x14ac:dyDescent="0.25">
      <c r="A24" s="19" t="s">
        <v>15</v>
      </c>
      <c r="B24">
        <v>10</v>
      </c>
      <c r="C24">
        <v>10</v>
      </c>
      <c r="D24">
        <f t="shared" si="0"/>
        <v>0</v>
      </c>
      <c r="F24">
        <v>5</v>
      </c>
      <c r="G24">
        <v>5</v>
      </c>
      <c r="H24">
        <f t="shared" si="1"/>
        <v>0</v>
      </c>
      <c r="J24">
        <v>14.5</v>
      </c>
      <c r="K24">
        <v>15</v>
      </c>
      <c r="L24">
        <v>14.5</v>
      </c>
      <c r="M24">
        <v>15</v>
      </c>
      <c r="N24">
        <f t="shared" si="2"/>
        <v>0</v>
      </c>
      <c r="O24">
        <f t="shared" si="3"/>
        <v>0</v>
      </c>
    </row>
    <row r="25" spans="1:15" x14ac:dyDescent="0.25">
      <c r="A25" s="18" t="s">
        <v>234</v>
      </c>
      <c r="B25">
        <v>6</v>
      </c>
      <c r="C25">
        <v>6</v>
      </c>
      <c r="D25">
        <f t="shared" si="0"/>
        <v>0</v>
      </c>
      <c r="F25">
        <v>0</v>
      </c>
      <c r="G25">
        <v>0</v>
      </c>
      <c r="H25">
        <f t="shared" si="1"/>
        <v>0</v>
      </c>
      <c r="J25">
        <v>11.5</v>
      </c>
      <c r="K25">
        <v>0</v>
      </c>
      <c r="L25">
        <v>11.5</v>
      </c>
      <c r="M25">
        <v>0</v>
      </c>
      <c r="N25">
        <f t="shared" si="2"/>
        <v>0</v>
      </c>
      <c r="O25">
        <f t="shared" si="3"/>
        <v>0</v>
      </c>
    </row>
    <row r="26" spans="1:15" x14ac:dyDescent="0.25">
      <c r="A26" s="19" t="s">
        <v>61</v>
      </c>
      <c r="B26">
        <v>7</v>
      </c>
      <c r="C26">
        <v>7</v>
      </c>
      <c r="D26">
        <f t="shared" si="0"/>
        <v>0</v>
      </c>
      <c r="F26">
        <v>5</v>
      </c>
      <c r="G26">
        <v>5</v>
      </c>
      <c r="H26">
        <f t="shared" si="1"/>
        <v>0</v>
      </c>
      <c r="J26">
        <v>12.5</v>
      </c>
      <c r="K26">
        <v>9.5</v>
      </c>
      <c r="L26">
        <v>12.5</v>
      </c>
      <c r="M26">
        <v>9.5</v>
      </c>
      <c r="N26">
        <f t="shared" si="2"/>
        <v>0</v>
      </c>
      <c r="O26">
        <f t="shared" si="3"/>
        <v>0</v>
      </c>
    </row>
    <row r="27" spans="1:15" x14ac:dyDescent="0.25">
      <c r="A27" s="18" t="s">
        <v>37</v>
      </c>
      <c r="B27">
        <v>8</v>
      </c>
      <c r="C27">
        <v>8</v>
      </c>
      <c r="D27">
        <f t="shared" si="0"/>
        <v>0</v>
      </c>
      <c r="F27">
        <v>5</v>
      </c>
      <c r="G27">
        <v>5</v>
      </c>
      <c r="H27">
        <f t="shared" si="1"/>
        <v>0</v>
      </c>
      <c r="J27">
        <v>0</v>
      </c>
      <c r="K27">
        <v>13</v>
      </c>
      <c r="L27">
        <v>0</v>
      </c>
      <c r="M27">
        <v>13</v>
      </c>
      <c r="N27">
        <f t="shared" si="2"/>
        <v>0</v>
      </c>
      <c r="O27">
        <f t="shared" si="3"/>
        <v>0</v>
      </c>
    </row>
    <row r="28" spans="1:15" x14ac:dyDescent="0.25">
      <c r="A28" s="19" t="s">
        <v>360</v>
      </c>
      <c r="B28">
        <v>0</v>
      </c>
      <c r="C28">
        <v>0</v>
      </c>
      <c r="D28">
        <f t="shared" si="0"/>
        <v>0</v>
      </c>
      <c r="F28">
        <v>0</v>
      </c>
      <c r="G28">
        <v>0</v>
      </c>
      <c r="H28">
        <f t="shared" si="1"/>
        <v>0</v>
      </c>
      <c r="J28">
        <v>0</v>
      </c>
      <c r="L28">
        <v>0</v>
      </c>
      <c r="N28">
        <f t="shared" si="2"/>
        <v>0</v>
      </c>
      <c r="O28">
        <f t="shared" si="3"/>
        <v>0</v>
      </c>
    </row>
    <row r="29" spans="1:15" x14ac:dyDescent="0.25">
      <c r="A29" s="18" t="s">
        <v>224</v>
      </c>
      <c r="B29">
        <v>1</v>
      </c>
      <c r="C29">
        <v>1</v>
      </c>
      <c r="D29">
        <f t="shared" si="0"/>
        <v>0</v>
      </c>
      <c r="F29">
        <v>0</v>
      </c>
      <c r="G29">
        <v>0</v>
      </c>
      <c r="H29">
        <f t="shared" si="1"/>
        <v>0</v>
      </c>
      <c r="J29">
        <v>0</v>
      </c>
      <c r="K29">
        <v>0</v>
      </c>
      <c r="L29">
        <v>0</v>
      </c>
      <c r="M29">
        <v>0</v>
      </c>
      <c r="N29">
        <f t="shared" si="2"/>
        <v>0</v>
      </c>
      <c r="O29">
        <f t="shared" si="3"/>
        <v>0</v>
      </c>
    </row>
    <row r="30" spans="1:15" x14ac:dyDescent="0.25">
      <c r="A30" s="19" t="s">
        <v>228</v>
      </c>
      <c r="B30">
        <v>5</v>
      </c>
      <c r="C30">
        <v>5</v>
      </c>
      <c r="D30">
        <f t="shared" si="0"/>
        <v>0</v>
      </c>
      <c r="F30">
        <v>5</v>
      </c>
      <c r="G30">
        <v>5</v>
      </c>
      <c r="H30">
        <f t="shared" si="1"/>
        <v>0</v>
      </c>
      <c r="J30">
        <v>15</v>
      </c>
      <c r="K30">
        <v>13</v>
      </c>
      <c r="L30">
        <v>15</v>
      </c>
      <c r="M30">
        <v>13</v>
      </c>
      <c r="N30">
        <f t="shared" si="2"/>
        <v>0</v>
      </c>
      <c r="O30">
        <f t="shared" si="3"/>
        <v>0</v>
      </c>
    </row>
    <row r="31" spans="1:15" x14ac:dyDescent="0.25">
      <c r="A31" s="18" t="s">
        <v>498</v>
      </c>
      <c r="B31">
        <v>5</v>
      </c>
      <c r="C31">
        <v>5</v>
      </c>
      <c r="D31">
        <f t="shared" si="0"/>
        <v>0</v>
      </c>
      <c r="F31">
        <v>0</v>
      </c>
      <c r="G31">
        <v>0</v>
      </c>
      <c r="H31">
        <f t="shared" si="1"/>
        <v>0</v>
      </c>
      <c r="J31">
        <v>12</v>
      </c>
      <c r="K31">
        <v>12</v>
      </c>
      <c r="L31">
        <v>12</v>
      </c>
      <c r="M31">
        <v>12</v>
      </c>
      <c r="N31">
        <f t="shared" si="2"/>
        <v>0</v>
      </c>
      <c r="O31">
        <f t="shared" si="3"/>
        <v>0</v>
      </c>
    </row>
    <row r="32" spans="1:15" x14ac:dyDescent="0.25">
      <c r="A32" s="19" t="s">
        <v>222</v>
      </c>
      <c r="B32">
        <v>7</v>
      </c>
      <c r="C32">
        <v>7</v>
      </c>
      <c r="D32">
        <f t="shared" si="0"/>
        <v>0</v>
      </c>
      <c r="F32">
        <v>5</v>
      </c>
      <c r="G32">
        <v>5</v>
      </c>
      <c r="H32">
        <f t="shared" si="1"/>
        <v>0</v>
      </c>
      <c r="J32">
        <v>8</v>
      </c>
      <c r="K32">
        <v>8</v>
      </c>
      <c r="L32">
        <v>8</v>
      </c>
      <c r="M32">
        <v>8</v>
      </c>
      <c r="N32">
        <f t="shared" si="2"/>
        <v>0</v>
      </c>
      <c r="O32">
        <f t="shared" si="3"/>
        <v>0</v>
      </c>
    </row>
    <row r="33" spans="1:15" x14ac:dyDescent="0.25">
      <c r="A33" s="18" t="s">
        <v>67</v>
      </c>
      <c r="B33">
        <v>6</v>
      </c>
      <c r="C33">
        <v>6</v>
      </c>
      <c r="D33">
        <f t="shared" si="0"/>
        <v>0</v>
      </c>
      <c r="F33">
        <v>5</v>
      </c>
      <c r="G33">
        <v>5</v>
      </c>
      <c r="H33">
        <f t="shared" si="1"/>
        <v>0</v>
      </c>
      <c r="J33">
        <v>0</v>
      </c>
      <c r="K33">
        <v>0</v>
      </c>
      <c r="L33">
        <v>0</v>
      </c>
      <c r="M33">
        <v>0</v>
      </c>
      <c r="N33">
        <f t="shared" si="2"/>
        <v>0</v>
      </c>
      <c r="O33">
        <f t="shared" si="3"/>
        <v>0</v>
      </c>
    </row>
    <row r="34" spans="1:15" x14ac:dyDescent="0.25">
      <c r="A34" s="19" t="s">
        <v>63</v>
      </c>
      <c r="B34">
        <v>3</v>
      </c>
      <c r="C34">
        <v>3</v>
      </c>
      <c r="D34">
        <f t="shared" si="0"/>
        <v>0</v>
      </c>
      <c r="F34">
        <v>5</v>
      </c>
      <c r="G34">
        <v>5</v>
      </c>
      <c r="H34">
        <f t="shared" si="1"/>
        <v>0</v>
      </c>
      <c r="J34">
        <v>12</v>
      </c>
      <c r="K34">
        <v>10.5</v>
      </c>
      <c r="L34">
        <v>12</v>
      </c>
      <c r="M34">
        <v>10.5</v>
      </c>
      <c r="N34">
        <f t="shared" si="2"/>
        <v>0</v>
      </c>
      <c r="O34">
        <f t="shared" si="3"/>
        <v>0</v>
      </c>
    </row>
    <row r="35" spans="1:15" x14ac:dyDescent="0.25">
      <c r="A35" s="18" t="s">
        <v>100</v>
      </c>
      <c r="B35">
        <v>10</v>
      </c>
      <c r="C35">
        <v>10</v>
      </c>
      <c r="D35">
        <f t="shared" si="0"/>
        <v>0</v>
      </c>
      <c r="F35">
        <v>5</v>
      </c>
      <c r="G35">
        <v>5</v>
      </c>
      <c r="H35">
        <f t="shared" si="1"/>
        <v>0</v>
      </c>
      <c r="J35">
        <v>12.5</v>
      </c>
      <c r="K35">
        <v>10.5</v>
      </c>
      <c r="L35">
        <v>12.5</v>
      </c>
      <c r="M35">
        <v>10.5</v>
      </c>
      <c r="N35">
        <f t="shared" si="2"/>
        <v>0</v>
      </c>
      <c r="O35">
        <f t="shared" si="3"/>
        <v>0</v>
      </c>
    </row>
    <row r="36" spans="1:15" x14ac:dyDescent="0.25">
      <c r="A36" s="19" t="s">
        <v>230</v>
      </c>
      <c r="B36">
        <v>1</v>
      </c>
      <c r="C36">
        <v>1</v>
      </c>
      <c r="D36">
        <f t="shared" si="0"/>
        <v>0</v>
      </c>
      <c r="F36">
        <v>0</v>
      </c>
      <c r="G36">
        <v>0</v>
      </c>
      <c r="H36">
        <f t="shared" si="1"/>
        <v>0</v>
      </c>
      <c r="J36">
        <v>0</v>
      </c>
      <c r="K36">
        <v>0</v>
      </c>
      <c r="L36">
        <v>0</v>
      </c>
      <c r="M36">
        <v>0</v>
      </c>
      <c r="N36">
        <f t="shared" si="2"/>
        <v>0</v>
      </c>
      <c r="O36">
        <f t="shared" si="3"/>
        <v>0</v>
      </c>
    </row>
    <row r="37" spans="1:15" x14ac:dyDescent="0.25">
      <c r="A37" s="18" t="s">
        <v>254</v>
      </c>
      <c r="B37">
        <v>7</v>
      </c>
      <c r="C37">
        <v>7</v>
      </c>
      <c r="D37">
        <f t="shared" si="0"/>
        <v>0</v>
      </c>
      <c r="F37">
        <v>5</v>
      </c>
      <c r="G37">
        <v>5</v>
      </c>
      <c r="H37">
        <f t="shared" si="1"/>
        <v>0</v>
      </c>
      <c r="J37">
        <v>14</v>
      </c>
      <c r="K37">
        <v>14.5</v>
      </c>
      <c r="L37">
        <v>14</v>
      </c>
      <c r="M37">
        <v>14.5</v>
      </c>
      <c r="N37">
        <f t="shared" si="2"/>
        <v>0</v>
      </c>
      <c r="O37">
        <f t="shared" si="3"/>
        <v>0</v>
      </c>
    </row>
    <row r="38" spans="1:15" x14ac:dyDescent="0.25">
      <c r="A38" s="19" t="s">
        <v>417</v>
      </c>
      <c r="B38">
        <v>1</v>
      </c>
      <c r="C38">
        <v>1</v>
      </c>
      <c r="D38">
        <f t="shared" si="0"/>
        <v>0</v>
      </c>
      <c r="F38">
        <v>0</v>
      </c>
      <c r="G38">
        <v>0</v>
      </c>
      <c r="H38">
        <f t="shared" si="1"/>
        <v>0</v>
      </c>
      <c r="J38">
        <v>0</v>
      </c>
      <c r="L38">
        <v>0</v>
      </c>
      <c r="N38">
        <f t="shared" si="2"/>
        <v>0</v>
      </c>
      <c r="O38">
        <f t="shared" si="3"/>
        <v>0</v>
      </c>
    </row>
    <row r="39" spans="1:15" x14ac:dyDescent="0.25">
      <c r="A39" s="18" t="s">
        <v>236</v>
      </c>
      <c r="B39">
        <v>5</v>
      </c>
      <c r="C39">
        <v>5</v>
      </c>
      <c r="D39">
        <f t="shared" si="0"/>
        <v>0</v>
      </c>
      <c r="F39">
        <v>0</v>
      </c>
      <c r="G39">
        <v>0</v>
      </c>
      <c r="H39">
        <f t="shared" si="1"/>
        <v>0</v>
      </c>
      <c r="J39">
        <v>0</v>
      </c>
      <c r="L39">
        <v>0</v>
      </c>
      <c r="N39">
        <f t="shared" si="2"/>
        <v>0</v>
      </c>
      <c r="O39">
        <f t="shared" si="3"/>
        <v>0</v>
      </c>
    </row>
    <row r="40" spans="1:15" x14ac:dyDescent="0.25">
      <c r="A40" s="19" t="s">
        <v>59</v>
      </c>
      <c r="B40">
        <v>6</v>
      </c>
      <c r="C40">
        <v>6</v>
      </c>
      <c r="D40">
        <f t="shared" si="0"/>
        <v>0</v>
      </c>
      <c r="F40">
        <v>5</v>
      </c>
      <c r="G40">
        <v>5</v>
      </c>
      <c r="H40">
        <f t="shared" si="1"/>
        <v>0</v>
      </c>
      <c r="J40">
        <v>11</v>
      </c>
      <c r="K40">
        <v>10</v>
      </c>
      <c r="L40">
        <v>11</v>
      </c>
      <c r="M40">
        <v>10</v>
      </c>
      <c r="N40">
        <f t="shared" si="2"/>
        <v>0</v>
      </c>
      <c r="O40">
        <f t="shared" si="3"/>
        <v>0</v>
      </c>
    </row>
    <row r="41" spans="1:15" x14ac:dyDescent="0.25">
      <c r="A41" s="18" t="s">
        <v>257</v>
      </c>
      <c r="B41">
        <v>2</v>
      </c>
      <c r="C41">
        <v>2</v>
      </c>
      <c r="D41">
        <f t="shared" si="0"/>
        <v>0</v>
      </c>
      <c r="F41">
        <v>5</v>
      </c>
      <c r="G41">
        <v>5</v>
      </c>
      <c r="H41">
        <f t="shared" si="1"/>
        <v>0</v>
      </c>
      <c r="J41">
        <v>12</v>
      </c>
      <c r="K41">
        <v>10</v>
      </c>
      <c r="L41">
        <v>12</v>
      </c>
      <c r="M41">
        <v>10</v>
      </c>
      <c r="N41">
        <f t="shared" si="2"/>
        <v>0</v>
      </c>
      <c r="O41">
        <f t="shared" si="3"/>
        <v>0</v>
      </c>
    </row>
    <row r="42" spans="1:15" x14ac:dyDescent="0.25">
      <c r="A42" s="19" t="s">
        <v>473</v>
      </c>
      <c r="B42">
        <v>0</v>
      </c>
      <c r="C42">
        <v>0</v>
      </c>
      <c r="D42">
        <f t="shared" si="0"/>
        <v>0</v>
      </c>
      <c r="F42">
        <v>0</v>
      </c>
      <c r="G42">
        <v>0</v>
      </c>
      <c r="H42">
        <f t="shared" si="1"/>
        <v>0</v>
      </c>
      <c r="K42">
        <v>0</v>
      </c>
      <c r="M42">
        <v>0</v>
      </c>
      <c r="N42">
        <f t="shared" si="2"/>
        <v>0</v>
      </c>
      <c r="O42">
        <f t="shared" si="3"/>
        <v>0</v>
      </c>
    </row>
    <row r="43" spans="1:15" x14ac:dyDescent="0.25">
      <c r="A43" s="18" t="s">
        <v>226</v>
      </c>
      <c r="B43">
        <v>10</v>
      </c>
      <c r="C43">
        <v>10</v>
      </c>
      <c r="D43">
        <f t="shared" si="0"/>
        <v>0</v>
      </c>
      <c r="F43">
        <v>5</v>
      </c>
      <c r="G43">
        <v>5</v>
      </c>
      <c r="H43">
        <f t="shared" si="1"/>
        <v>0</v>
      </c>
      <c r="J43">
        <v>15</v>
      </c>
      <c r="K43">
        <v>12</v>
      </c>
      <c r="L43">
        <v>15</v>
      </c>
      <c r="M43">
        <v>12</v>
      </c>
      <c r="N43">
        <f t="shared" si="2"/>
        <v>0</v>
      </c>
      <c r="O43">
        <f t="shared" si="3"/>
        <v>0</v>
      </c>
    </row>
    <row r="44" spans="1:15" x14ac:dyDescent="0.25">
      <c r="A44" s="19" t="s">
        <v>27</v>
      </c>
      <c r="B44">
        <v>10</v>
      </c>
      <c r="C44">
        <v>10</v>
      </c>
      <c r="D44">
        <f t="shared" si="0"/>
        <v>0</v>
      </c>
      <c r="F44">
        <v>5</v>
      </c>
      <c r="G44">
        <v>5</v>
      </c>
      <c r="H44">
        <f t="shared" si="1"/>
        <v>0</v>
      </c>
      <c r="J44">
        <v>15</v>
      </c>
      <c r="K44">
        <v>12</v>
      </c>
      <c r="L44">
        <v>15</v>
      </c>
      <c r="M44">
        <v>12</v>
      </c>
      <c r="N44">
        <f t="shared" si="2"/>
        <v>0</v>
      </c>
      <c r="O44">
        <f t="shared" si="3"/>
        <v>0</v>
      </c>
    </row>
    <row r="45" spans="1:15" x14ac:dyDescent="0.25">
      <c r="A45" s="18" t="s">
        <v>493</v>
      </c>
      <c r="B45">
        <v>0</v>
      </c>
      <c r="C45">
        <v>0</v>
      </c>
      <c r="D45">
        <f t="shared" si="0"/>
        <v>0</v>
      </c>
      <c r="F45">
        <v>0</v>
      </c>
      <c r="G45">
        <v>0</v>
      </c>
      <c r="H45">
        <f t="shared" si="1"/>
        <v>0</v>
      </c>
      <c r="J45">
        <v>0</v>
      </c>
      <c r="K45">
        <v>8</v>
      </c>
      <c r="L45">
        <v>0</v>
      </c>
      <c r="M45">
        <v>8</v>
      </c>
      <c r="N45">
        <f t="shared" si="2"/>
        <v>0</v>
      </c>
      <c r="O45">
        <f t="shared" si="3"/>
        <v>0</v>
      </c>
    </row>
    <row r="46" spans="1:15" x14ac:dyDescent="0.25">
      <c r="A46" s="19" t="s">
        <v>96</v>
      </c>
      <c r="B46">
        <v>5</v>
      </c>
      <c r="C46">
        <v>5</v>
      </c>
      <c r="D46">
        <f t="shared" si="0"/>
        <v>0</v>
      </c>
      <c r="F46">
        <v>0</v>
      </c>
      <c r="G46">
        <v>0</v>
      </c>
      <c r="H46">
        <f t="shared" si="1"/>
        <v>0</v>
      </c>
      <c r="J46">
        <v>8</v>
      </c>
      <c r="K46">
        <v>8.5</v>
      </c>
      <c r="L46">
        <v>8</v>
      </c>
      <c r="M46">
        <v>8.5</v>
      </c>
      <c r="N46">
        <f t="shared" si="2"/>
        <v>0</v>
      </c>
      <c r="O46">
        <f t="shared" si="3"/>
        <v>0</v>
      </c>
    </row>
    <row r="47" spans="1:15" x14ac:dyDescent="0.25">
      <c r="A47" s="18" t="s">
        <v>431</v>
      </c>
      <c r="B47">
        <v>5</v>
      </c>
      <c r="C47">
        <v>5</v>
      </c>
      <c r="D47">
        <f t="shared" si="0"/>
        <v>0</v>
      </c>
      <c r="F47">
        <v>5</v>
      </c>
      <c r="G47">
        <v>5</v>
      </c>
      <c r="H47">
        <f t="shared" si="1"/>
        <v>0</v>
      </c>
      <c r="N47">
        <f t="shared" si="2"/>
        <v>0</v>
      </c>
      <c r="O47">
        <f t="shared" si="3"/>
        <v>0</v>
      </c>
    </row>
    <row r="48" spans="1:15" x14ac:dyDescent="0.25">
      <c r="A48" s="19" t="s">
        <v>240</v>
      </c>
      <c r="B48">
        <v>4.5</v>
      </c>
      <c r="C48">
        <v>4.5</v>
      </c>
      <c r="D48">
        <f t="shared" si="0"/>
        <v>0</v>
      </c>
      <c r="F48">
        <v>5</v>
      </c>
      <c r="G48">
        <v>5</v>
      </c>
      <c r="H48">
        <f t="shared" si="1"/>
        <v>0</v>
      </c>
      <c r="J48">
        <v>13</v>
      </c>
      <c r="K48">
        <v>14</v>
      </c>
      <c r="L48">
        <v>13</v>
      </c>
      <c r="M48">
        <v>14</v>
      </c>
      <c r="N48">
        <f t="shared" si="2"/>
        <v>0</v>
      </c>
      <c r="O48">
        <f t="shared" si="3"/>
        <v>0</v>
      </c>
    </row>
    <row r="49" spans="1:15" x14ac:dyDescent="0.25">
      <c r="A49" s="18" t="s">
        <v>469</v>
      </c>
      <c r="B49">
        <v>0</v>
      </c>
      <c r="C49">
        <v>0</v>
      </c>
      <c r="D49">
        <f t="shared" si="0"/>
        <v>0</v>
      </c>
      <c r="F49">
        <v>0</v>
      </c>
      <c r="G49">
        <v>0</v>
      </c>
      <c r="H49">
        <f t="shared" si="1"/>
        <v>0</v>
      </c>
      <c r="N49">
        <f t="shared" si="2"/>
        <v>0</v>
      </c>
      <c r="O49">
        <f t="shared" si="3"/>
        <v>0</v>
      </c>
    </row>
    <row r="50" spans="1:15" x14ac:dyDescent="0.25">
      <c r="A50" s="19" t="s">
        <v>456</v>
      </c>
      <c r="B50">
        <v>1</v>
      </c>
      <c r="C50">
        <v>1</v>
      </c>
      <c r="D50">
        <f t="shared" si="0"/>
        <v>0</v>
      </c>
      <c r="F50">
        <v>0</v>
      </c>
      <c r="G50">
        <v>0</v>
      </c>
      <c r="H50">
        <f t="shared" si="1"/>
        <v>0</v>
      </c>
      <c r="N50">
        <f t="shared" si="2"/>
        <v>0</v>
      </c>
      <c r="O50">
        <f t="shared" si="3"/>
        <v>0</v>
      </c>
    </row>
    <row r="51" spans="1:15" x14ac:dyDescent="0.25">
      <c r="A51" s="18" t="s">
        <v>69</v>
      </c>
      <c r="B51">
        <v>10</v>
      </c>
      <c r="C51">
        <v>10</v>
      </c>
      <c r="D51">
        <f t="shared" si="0"/>
        <v>0</v>
      </c>
      <c r="F51">
        <v>5</v>
      </c>
      <c r="G51">
        <v>5</v>
      </c>
      <c r="H51">
        <f t="shared" si="1"/>
        <v>0</v>
      </c>
      <c r="J51">
        <v>12.5</v>
      </c>
      <c r="K51">
        <v>13</v>
      </c>
      <c r="L51">
        <v>12.5</v>
      </c>
      <c r="M51">
        <v>13</v>
      </c>
      <c r="N51">
        <f t="shared" si="2"/>
        <v>0</v>
      </c>
      <c r="O51">
        <f t="shared" si="3"/>
        <v>0</v>
      </c>
    </row>
    <row r="52" spans="1:15" x14ac:dyDescent="0.25">
      <c r="A52" s="19" t="s">
        <v>485</v>
      </c>
      <c r="B52">
        <v>7</v>
      </c>
      <c r="C52">
        <v>7</v>
      </c>
      <c r="D52">
        <f t="shared" si="0"/>
        <v>0</v>
      </c>
      <c r="F52">
        <v>0</v>
      </c>
      <c r="G52">
        <v>0</v>
      </c>
      <c r="H52">
        <f t="shared" si="1"/>
        <v>0</v>
      </c>
      <c r="J52">
        <v>15</v>
      </c>
      <c r="K52">
        <v>10.5</v>
      </c>
      <c r="L52">
        <v>15</v>
      </c>
      <c r="M52">
        <v>10.5</v>
      </c>
      <c r="N52">
        <f t="shared" si="2"/>
        <v>0</v>
      </c>
      <c r="O52">
        <f t="shared" si="3"/>
        <v>0</v>
      </c>
    </row>
    <row r="53" spans="1:15" x14ac:dyDescent="0.25">
      <c r="A53" s="18" t="s">
        <v>24</v>
      </c>
      <c r="B53">
        <v>0</v>
      </c>
      <c r="C53">
        <v>0</v>
      </c>
      <c r="D53">
        <f t="shared" si="0"/>
        <v>0</v>
      </c>
      <c r="F53">
        <v>0</v>
      </c>
      <c r="G53">
        <v>0</v>
      </c>
      <c r="H53">
        <f t="shared" si="1"/>
        <v>0</v>
      </c>
      <c r="J53">
        <v>0</v>
      </c>
      <c r="K53">
        <v>0</v>
      </c>
      <c r="L53">
        <v>0</v>
      </c>
      <c r="M53">
        <v>0</v>
      </c>
      <c r="N53">
        <f t="shared" si="2"/>
        <v>0</v>
      </c>
      <c r="O53">
        <f t="shared" si="3"/>
        <v>0</v>
      </c>
    </row>
    <row r="54" spans="1:15" x14ac:dyDescent="0.25">
      <c r="A54" s="19" t="s">
        <v>497</v>
      </c>
      <c r="B54">
        <v>2</v>
      </c>
      <c r="C54">
        <v>2</v>
      </c>
      <c r="D54">
        <f t="shared" si="0"/>
        <v>0</v>
      </c>
      <c r="F54">
        <v>5</v>
      </c>
      <c r="G54">
        <v>5</v>
      </c>
      <c r="H54">
        <f t="shared" si="1"/>
        <v>0</v>
      </c>
      <c r="J54">
        <v>8</v>
      </c>
      <c r="K54">
        <v>8</v>
      </c>
      <c r="L54">
        <v>8</v>
      </c>
      <c r="M54">
        <v>8</v>
      </c>
      <c r="N54">
        <f t="shared" si="2"/>
        <v>0</v>
      </c>
      <c r="O54">
        <f t="shared" si="3"/>
        <v>0</v>
      </c>
    </row>
    <row r="55" spans="1:15" x14ac:dyDescent="0.25">
      <c r="A55" s="18" t="s">
        <v>82</v>
      </c>
      <c r="B55">
        <v>1</v>
      </c>
      <c r="C55">
        <v>1</v>
      </c>
      <c r="D55">
        <f t="shared" si="0"/>
        <v>0</v>
      </c>
      <c r="F55">
        <v>0</v>
      </c>
      <c r="G55">
        <v>0</v>
      </c>
      <c r="H55">
        <f t="shared" si="1"/>
        <v>0</v>
      </c>
      <c r="J55">
        <v>14</v>
      </c>
      <c r="K55">
        <v>14.5</v>
      </c>
      <c r="L55">
        <v>14</v>
      </c>
      <c r="M55">
        <v>14.5</v>
      </c>
      <c r="N55">
        <f t="shared" si="2"/>
        <v>0</v>
      </c>
      <c r="O55">
        <f t="shared" si="3"/>
        <v>0</v>
      </c>
    </row>
    <row r="56" spans="1:15" x14ac:dyDescent="0.25">
      <c r="A56" s="19" t="s">
        <v>398</v>
      </c>
      <c r="B56">
        <v>1</v>
      </c>
      <c r="C56">
        <v>1</v>
      </c>
      <c r="D56">
        <f t="shared" si="0"/>
        <v>0</v>
      </c>
      <c r="F56">
        <v>5</v>
      </c>
      <c r="G56">
        <v>5</v>
      </c>
      <c r="H56">
        <f t="shared" si="1"/>
        <v>0</v>
      </c>
      <c r="J56">
        <v>12</v>
      </c>
      <c r="K56">
        <v>13</v>
      </c>
      <c r="L56">
        <v>12</v>
      </c>
      <c r="M56">
        <v>13</v>
      </c>
      <c r="N56">
        <f t="shared" si="2"/>
        <v>0</v>
      </c>
      <c r="O56">
        <f t="shared" si="3"/>
        <v>0</v>
      </c>
    </row>
    <row r="57" spans="1:15" x14ac:dyDescent="0.25">
      <c r="A57" s="18" t="s">
        <v>495</v>
      </c>
      <c r="B57">
        <v>0</v>
      </c>
      <c r="C57">
        <v>0</v>
      </c>
      <c r="D57">
        <f t="shared" si="0"/>
        <v>0</v>
      </c>
      <c r="F57">
        <v>0</v>
      </c>
      <c r="G57">
        <v>0</v>
      </c>
      <c r="H57">
        <f t="shared" si="1"/>
        <v>0</v>
      </c>
      <c r="K57">
        <v>0</v>
      </c>
      <c r="M57">
        <v>0</v>
      </c>
      <c r="N57">
        <f t="shared" si="2"/>
        <v>0</v>
      </c>
      <c r="O57">
        <f t="shared" si="3"/>
        <v>0</v>
      </c>
    </row>
    <row r="58" spans="1:15" x14ac:dyDescent="0.25">
      <c r="A58" s="19" t="s">
        <v>10</v>
      </c>
      <c r="B58">
        <v>4</v>
      </c>
      <c r="C58">
        <v>4</v>
      </c>
      <c r="D58">
        <f t="shared" si="0"/>
        <v>0</v>
      </c>
      <c r="F58">
        <v>0</v>
      </c>
      <c r="G58">
        <v>0</v>
      </c>
      <c r="H58">
        <f t="shared" si="1"/>
        <v>0</v>
      </c>
      <c r="J58">
        <v>14.5</v>
      </c>
      <c r="K58">
        <v>10.5</v>
      </c>
      <c r="L58">
        <v>14.5</v>
      </c>
      <c r="M58">
        <v>10.5</v>
      </c>
      <c r="N58">
        <f t="shared" si="2"/>
        <v>0</v>
      </c>
      <c r="O58">
        <f t="shared" si="3"/>
        <v>0</v>
      </c>
    </row>
    <row r="59" spans="1:15" x14ac:dyDescent="0.25">
      <c r="A59" s="18" t="s">
        <v>275</v>
      </c>
      <c r="B59">
        <v>7</v>
      </c>
      <c r="C59">
        <v>7</v>
      </c>
      <c r="D59">
        <f t="shared" si="0"/>
        <v>0</v>
      </c>
      <c r="F59">
        <v>5</v>
      </c>
      <c r="G59">
        <v>5</v>
      </c>
      <c r="H59">
        <f t="shared" si="1"/>
        <v>0</v>
      </c>
      <c r="J59">
        <v>15</v>
      </c>
      <c r="K59">
        <v>15</v>
      </c>
      <c r="L59">
        <v>15</v>
      </c>
      <c r="M59">
        <v>15</v>
      </c>
      <c r="N59">
        <f t="shared" si="2"/>
        <v>0</v>
      </c>
      <c r="O59">
        <f t="shared" si="3"/>
        <v>0</v>
      </c>
    </row>
    <row r="60" spans="1:15" x14ac:dyDescent="0.25">
      <c r="A60" s="19" t="s">
        <v>19</v>
      </c>
      <c r="B60">
        <v>10</v>
      </c>
      <c r="C60">
        <v>10</v>
      </c>
      <c r="D60">
        <f t="shared" si="0"/>
        <v>0</v>
      </c>
      <c r="F60">
        <v>5</v>
      </c>
      <c r="G60">
        <v>5</v>
      </c>
      <c r="H60">
        <f t="shared" si="1"/>
        <v>0</v>
      </c>
      <c r="J60">
        <v>12.5</v>
      </c>
      <c r="K60">
        <v>12</v>
      </c>
      <c r="L60">
        <v>12.5</v>
      </c>
      <c r="M60">
        <v>12</v>
      </c>
      <c r="N60">
        <f t="shared" si="2"/>
        <v>0</v>
      </c>
      <c r="O60">
        <f t="shared" si="3"/>
        <v>0</v>
      </c>
    </row>
    <row r="61" spans="1:15" x14ac:dyDescent="0.25">
      <c r="A61" s="18" t="s">
        <v>86</v>
      </c>
      <c r="B61">
        <v>10</v>
      </c>
      <c r="C61">
        <v>10</v>
      </c>
      <c r="D61">
        <f t="shared" si="0"/>
        <v>0</v>
      </c>
      <c r="F61">
        <v>5</v>
      </c>
      <c r="G61">
        <v>5</v>
      </c>
      <c r="H61">
        <f t="shared" si="1"/>
        <v>0</v>
      </c>
      <c r="J61">
        <v>15</v>
      </c>
      <c r="K61">
        <v>13.5</v>
      </c>
      <c r="L61">
        <v>15</v>
      </c>
      <c r="M61">
        <v>13.5</v>
      </c>
      <c r="N61">
        <f t="shared" si="2"/>
        <v>0</v>
      </c>
      <c r="O61">
        <f t="shared" si="3"/>
        <v>0</v>
      </c>
    </row>
    <row r="62" spans="1:15" x14ac:dyDescent="0.25">
      <c r="A62" s="19" t="s">
        <v>74</v>
      </c>
      <c r="B62">
        <v>9</v>
      </c>
      <c r="C62">
        <v>9</v>
      </c>
      <c r="D62">
        <f t="shared" si="0"/>
        <v>0</v>
      </c>
      <c r="F62">
        <v>5</v>
      </c>
      <c r="G62">
        <v>5</v>
      </c>
      <c r="H62">
        <f t="shared" si="1"/>
        <v>0</v>
      </c>
      <c r="J62">
        <v>8.5</v>
      </c>
      <c r="K62">
        <v>10.5</v>
      </c>
      <c r="L62">
        <v>8.5</v>
      </c>
      <c r="M62">
        <v>10.5</v>
      </c>
      <c r="N62">
        <f t="shared" si="2"/>
        <v>0</v>
      </c>
      <c r="O62">
        <f t="shared" si="3"/>
        <v>0</v>
      </c>
    </row>
    <row r="63" spans="1:15" x14ac:dyDescent="0.25">
      <c r="A63" s="18" t="s">
        <v>320</v>
      </c>
      <c r="B63">
        <v>8</v>
      </c>
      <c r="C63">
        <v>8</v>
      </c>
      <c r="D63">
        <f t="shared" si="0"/>
        <v>0</v>
      </c>
      <c r="F63">
        <v>5</v>
      </c>
      <c r="G63">
        <v>5</v>
      </c>
      <c r="H63">
        <f t="shared" si="1"/>
        <v>0</v>
      </c>
      <c r="J63">
        <v>9</v>
      </c>
      <c r="K63">
        <v>10</v>
      </c>
      <c r="L63">
        <v>9</v>
      </c>
      <c r="M63">
        <v>10</v>
      </c>
      <c r="N63">
        <f t="shared" si="2"/>
        <v>0</v>
      </c>
      <c r="O63">
        <f t="shared" si="3"/>
        <v>0</v>
      </c>
    </row>
    <row r="64" spans="1:15" x14ac:dyDescent="0.25">
      <c r="A64" s="19" t="s">
        <v>218</v>
      </c>
      <c r="B64">
        <v>2</v>
      </c>
      <c r="C64">
        <v>2</v>
      </c>
      <c r="D64">
        <f t="shared" si="0"/>
        <v>0</v>
      </c>
      <c r="F64">
        <v>5</v>
      </c>
      <c r="G64">
        <v>5</v>
      </c>
      <c r="H64">
        <f t="shared" si="1"/>
        <v>0</v>
      </c>
      <c r="J64">
        <v>0</v>
      </c>
      <c r="K64">
        <v>9</v>
      </c>
      <c r="L64">
        <v>0</v>
      </c>
      <c r="M64">
        <v>9</v>
      </c>
      <c r="N64">
        <f t="shared" si="2"/>
        <v>0</v>
      </c>
      <c r="O64">
        <f t="shared" si="3"/>
        <v>0</v>
      </c>
    </row>
    <row r="65" spans="1:15" x14ac:dyDescent="0.25">
      <c r="A65" s="18" t="s">
        <v>53</v>
      </c>
      <c r="B65">
        <v>5.5</v>
      </c>
      <c r="C65">
        <v>5.5</v>
      </c>
      <c r="D65">
        <f t="shared" si="0"/>
        <v>0</v>
      </c>
      <c r="F65">
        <v>0</v>
      </c>
      <c r="G65">
        <v>0</v>
      </c>
      <c r="H65">
        <f t="shared" si="1"/>
        <v>0</v>
      </c>
      <c r="J65">
        <v>8</v>
      </c>
      <c r="L65">
        <v>8</v>
      </c>
      <c r="N65">
        <f t="shared" si="2"/>
        <v>0</v>
      </c>
      <c r="O65">
        <f t="shared" si="3"/>
        <v>0</v>
      </c>
    </row>
    <row r="66" spans="1:15" x14ac:dyDescent="0.25">
      <c r="A66" s="19" t="s">
        <v>47</v>
      </c>
      <c r="B66">
        <v>6</v>
      </c>
      <c r="C66">
        <v>6</v>
      </c>
      <c r="D66">
        <f t="shared" ref="D66:D129" si="4">C66-B66</f>
        <v>0</v>
      </c>
      <c r="F66">
        <v>5</v>
      </c>
      <c r="G66">
        <v>5</v>
      </c>
      <c r="H66">
        <f t="shared" ref="H66:H129" si="5">F66-G66</f>
        <v>0</v>
      </c>
      <c r="J66">
        <v>9</v>
      </c>
      <c r="K66">
        <v>10</v>
      </c>
      <c r="L66">
        <v>9</v>
      </c>
      <c r="M66">
        <v>10</v>
      </c>
      <c r="N66">
        <f t="shared" ref="N66:N129" si="6">J66-L66</f>
        <v>0</v>
      </c>
      <c r="O66">
        <f t="shared" ref="O66:O129" si="7">K66-M66</f>
        <v>0</v>
      </c>
    </row>
    <row r="67" spans="1:15" x14ac:dyDescent="0.25">
      <c r="A67" s="18" t="s">
        <v>106</v>
      </c>
      <c r="B67">
        <v>4</v>
      </c>
      <c r="C67">
        <v>4</v>
      </c>
      <c r="D67">
        <f t="shared" si="4"/>
        <v>0</v>
      </c>
      <c r="F67">
        <v>5</v>
      </c>
      <c r="G67">
        <v>5</v>
      </c>
      <c r="H67">
        <f t="shared" si="5"/>
        <v>0</v>
      </c>
      <c r="J67">
        <v>8</v>
      </c>
      <c r="K67">
        <v>0</v>
      </c>
      <c r="L67">
        <v>8</v>
      </c>
      <c r="M67">
        <v>0</v>
      </c>
      <c r="N67">
        <f t="shared" si="6"/>
        <v>0</v>
      </c>
      <c r="O67">
        <f t="shared" si="7"/>
        <v>0</v>
      </c>
    </row>
    <row r="68" spans="1:15" x14ac:dyDescent="0.25">
      <c r="A68" s="19" t="s">
        <v>112</v>
      </c>
      <c r="B68">
        <v>10</v>
      </c>
      <c r="C68">
        <v>10</v>
      </c>
      <c r="D68">
        <f t="shared" si="4"/>
        <v>0</v>
      </c>
      <c r="F68">
        <v>5</v>
      </c>
      <c r="G68">
        <v>5</v>
      </c>
      <c r="H68">
        <f t="shared" si="5"/>
        <v>0</v>
      </c>
      <c r="J68">
        <v>15</v>
      </c>
      <c r="K68">
        <v>15</v>
      </c>
      <c r="L68">
        <v>15</v>
      </c>
      <c r="M68">
        <v>15</v>
      </c>
      <c r="N68">
        <f t="shared" si="6"/>
        <v>0</v>
      </c>
      <c r="O68">
        <f t="shared" si="7"/>
        <v>0</v>
      </c>
    </row>
    <row r="69" spans="1:15" x14ac:dyDescent="0.25">
      <c r="A69" s="18" t="s">
        <v>388</v>
      </c>
      <c r="B69">
        <v>0</v>
      </c>
      <c r="C69">
        <v>0</v>
      </c>
      <c r="D69">
        <f t="shared" si="4"/>
        <v>0</v>
      </c>
      <c r="F69">
        <v>0</v>
      </c>
      <c r="G69">
        <v>0</v>
      </c>
      <c r="H69">
        <f t="shared" si="5"/>
        <v>0</v>
      </c>
      <c r="N69">
        <f t="shared" si="6"/>
        <v>0</v>
      </c>
      <c r="O69">
        <f t="shared" si="7"/>
        <v>0</v>
      </c>
    </row>
    <row r="70" spans="1:15" x14ac:dyDescent="0.25">
      <c r="A70" s="19" t="s">
        <v>90</v>
      </c>
      <c r="B70">
        <v>6</v>
      </c>
      <c r="C70">
        <v>6</v>
      </c>
      <c r="D70">
        <f t="shared" si="4"/>
        <v>0</v>
      </c>
      <c r="F70">
        <v>5</v>
      </c>
      <c r="G70">
        <v>5</v>
      </c>
      <c r="H70">
        <f t="shared" si="5"/>
        <v>0</v>
      </c>
      <c r="J70">
        <v>0</v>
      </c>
      <c r="K70">
        <v>14</v>
      </c>
      <c r="L70">
        <v>0</v>
      </c>
      <c r="M70">
        <v>14</v>
      </c>
      <c r="N70">
        <f t="shared" si="6"/>
        <v>0</v>
      </c>
      <c r="O70">
        <f t="shared" si="7"/>
        <v>0</v>
      </c>
    </row>
    <row r="71" spans="1:15" x14ac:dyDescent="0.25">
      <c r="A71" s="18" t="s">
        <v>276</v>
      </c>
      <c r="B71">
        <v>5</v>
      </c>
      <c r="C71">
        <v>5</v>
      </c>
      <c r="D71">
        <f t="shared" si="4"/>
        <v>0</v>
      </c>
      <c r="F71">
        <v>5</v>
      </c>
      <c r="G71">
        <v>5</v>
      </c>
      <c r="H71">
        <f t="shared" si="5"/>
        <v>0</v>
      </c>
      <c r="J71">
        <v>15</v>
      </c>
      <c r="K71">
        <v>15</v>
      </c>
      <c r="L71">
        <v>15</v>
      </c>
      <c r="M71">
        <v>15</v>
      </c>
      <c r="N71">
        <f t="shared" si="6"/>
        <v>0</v>
      </c>
      <c r="O71">
        <f t="shared" si="7"/>
        <v>0</v>
      </c>
    </row>
    <row r="72" spans="1:15" x14ac:dyDescent="0.25">
      <c r="A72" s="19" t="s">
        <v>248</v>
      </c>
      <c r="B72">
        <v>4</v>
      </c>
      <c r="C72">
        <v>4</v>
      </c>
      <c r="D72">
        <f t="shared" si="4"/>
        <v>0</v>
      </c>
      <c r="F72">
        <v>5</v>
      </c>
      <c r="G72">
        <v>5</v>
      </c>
      <c r="H72">
        <f t="shared" si="5"/>
        <v>0</v>
      </c>
      <c r="J72">
        <v>14</v>
      </c>
      <c r="K72">
        <v>11</v>
      </c>
      <c r="L72">
        <v>14</v>
      </c>
      <c r="M72">
        <v>11</v>
      </c>
      <c r="N72">
        <f t="shared" si="6"/>
        <v>0</v>
      </c>
      <c r="O72">
        <f t="shared" si="7"/>
        <v>0</v>
      </c>
    </row>
    <row r="73" spans="1:15" x14ac:dyDescent="0.25">
      <c r="A73" s="18" t="s">
        <v>108</v>
      </c>
      <c r="B73">
        <v>0</v>
      </c>
      <c r="C73">
        <v>0</v>
      </c>
      <c r="D73">
        <f t="shared" si="4"/>
        <v>0</v>
      </c>
      <c r="F73">
        <v>0</v>
      </c>
      <c r="G73">
        <v>0</v>
      </c>
      <c r="H73">
        <f t="shared" si="5"/>
        <v>0</v>
      </c>
      <c r="J73">
        <v>8</v>
      </c>
      <c r="K73">
        <v>8</v>
      </c>
      <c r="L73">
        <v>8</v>
      </c>
      <c r="M73">
        <v>8</v>
      </c>
      <c r="N73">
        <f t="shared" si="6"/>
        <v>0</v>
      </c>
      <c r="O73">
        <f t="shared" si="7"/>
        <v>0</v>
      </c>
    </row>
    <row r="74" spans="1:15" x14ac:dyDescent="0.25">
      <c r="A74" s="19" t="s">
        <v>425</v>
      </c>
      <c r="B74">
        <v>5</v>
      </c>
      <c r="C74">
        <v>5</v>
      </c>
      <c r="D74">
        <f t="shared" si="4"/>
        <v>0</v>
      </c>
      <c r="F74">
        <v>5</v>
      </c>
      <c r="G74">
        <v>5</v>
      </c>
      <c r="H74">
        <f t="shared" si="5"/>
        <v>0</v>
      </c>
      <c r="N74">
        <f t="shared" si="6"/>
        <v>0</v>
      </c>
      <c r="O74">
        <f t="shared" si="7"/>
        <v>0</v>
      </c>
    </row>
    <row r="75" spans="1:15" x14ac:dyDescent="0.25">
      <c r="A75" s="18" t="s">
        <v>51</v>
      </c>
      <c r="B75">
        <v>6.5</v>
      </c>
      <c r="C75">
        <v>6.5</v>
      </c>
      <c r="D75">
        <f t="shared" si="4"/>
        <v>0</v>
      </c>
      <c r="F75">
        <v>0</v>
      </c>
      <c r="G75">
        <v>0</v>
      </c>
      <c r="H75">
        <f t="shared" si="5"/>
        <v>0</v>
      </c>
      <c r="J75">
        <v>8</v>
      </c>
      <c r="K75">
        <v>0</v>
      </c>
      <c r="L75">
        <v>8</v>
      </c>
      <c r="M75">
        <v>0</v>
      </c>
      <c r="N75">
        <f t="shared" si="6"/>
        <v>0</v>
      </c>
      <c r="O75">
        <f t="shared" si="7"/>
        <v>0</v>
      </c>
    </row>
    <row r="76" spans="1:15" x14ac:dyDescent="0.25">
      <c r="A76" s="19" t="s">
        <v>278</v>
      </c>
      <c r="B76">
        <v>6</v>
      </c>
      <c r="C76">
        <v>6</v>
      </c>
      <c r="D76">
        <f t="shared" si="4"/>
        <v>0</v>
      </c>
      <c r="F76">
        <v>0</v>
      </c>
      <c r="G76">
        <v>0</v>
      </c>
      <c r="H76">
        <f t="shared" si="5"/>
        <v>0</v>
      </c>
      <c r="J76">
        <v>10</v>
      </c>
      <c r="K76">
        <v>8</v>
      </c>
      <c r="L76">
        <v>10</v>
      </c>
      <c r="M76">
        <v>8</v>
      </c>
      <c r="N76">
        <f t="shared" si="6"/>
        <v>0</v>
      </c>
      <c r="O76">
        <f t="shared" si="7"/>
        <v>0</v>
      </c>
    </row>
    <row r="77" spans="1:15" x14ac:dyDescent="0.25">
      <c r="A77" s="18" t="s">
        <v>480</v>
      </c>
      <c r="B77">
        <v>0</v>
      </c>
      <c r="C77">
        <v>0</v>
      </c>
      <c r="D77">
        <f t="shared" si="4"/>
        <v>0</v>
      </c>
      <c r="F77">
        <v>0</v>
      </c>
      <c r="G77">
        <v>0</v>
      </c>
      <c r="H77">
        <f t="shared" si="5"/>
        <v>0</v>
      </c>
      <c r="N77">
        <f t="shared" si="6"/>
        <v>0</v>
      </c>
      <c r="O77">
        <f t="shared" si="7"/>
        <v>0</v>
      </c>
    </row>
    <row r="78" spans="1:15" x14ac:dyDescent="0.25">
      <c r="A78" s="19" t="s">
        <v>242</v>
      </c>
      <c r="B78">
        <v>0</v>
      </c>
      <c r="C78">
        <v>0</v>
      </c>
      <c r="D78">
        <f t="shared" si="4"/>
        <v>0</v>
      </c>
      <c r="F78">
        <v>0</v>
      </c>
      <c r="G78">
        <v>0</v>
      </c>
      <c r="H78">
        <f t="shared" si="5"/>
        <v>0</v>
      </c>
      <c r="J78">
        <v>0</v>
      </c>
      <c r="K78">
        <v>0</v>
      </c>
      <c r="L78">
        <v>0</v>
      </c>
      <c r="M78">
        <v>0</v>
      </c>
      <c r="N78">
        <f t="shared" si="6"/>
        <v>0</v>
      </c>
      <c r="O78">
        <f t="shared" si="7"/>
        <v>0</v>
      </c>
    </row>
    <row r="79" spans="1:15" x14ac:dyDescent="0.25">
      <c r="A79" s="18" t="s">
        <v>462</v>
      </c>
      <c r="B79">
        <v>10</v>
      </c>
      <c r="C79">
        <v>10</v>
      </c>
      <c r="D79">
        <f t="shared" si="4"/>
        <v>0</v>
      </c>
      <c r="F79">
        <v>5</v>
      </c>
      <c r="G79">
        <v>5</v>
      </c>
      <c r="H79">
        <f t="shared" si="5"/>
        <v>0</v>
      </c>
      <c r="J79">
        <v>14</v>
      </c>
      <c r="K79">
        <v>15</v>
      </c>
      <c r="L79">
        <v>14</v>
      </c>
      <c r="M79">
        <v>15</v>
      </c>
      <c r="N79">
        <f t="shared" si="6"/>
        <v>0</v>
      </c>
      <c r="O79">
        <f t="shared" si="7"/>
        <v>0</v>
      </c>
    </row>
    <row r="80" spans="1:15" x14ac:dyDescent="0.25">
      <c r="A80" s="19" t="s">
        <v>484</v>
      </c>
      <c r="B80">
        <v>0</v>
      </c>
      <c r="C80">
        <v>0</v>
      </c>
      <c r="D80">
        <f t="shared" si="4"/>
        <v>0</v>
      </c>
      <c r="F80">
        <v>0</v>
      </c>
      <c r="G80">
        <v>0</v>
      </c>
      <c r="H80">
        <f t="shared" si="5"/>
        <v>0</v>
      </c>
      <c r="J80">
        <v>8</v>
      </c>
      <c r="K80">
        <v>9</v>
      </c>
      <c r="L80">
        <v>8</v>
      </c>
      <c r="M80">
        <v>9</v>
      </c>
      <c r="N80">
        <f t="shared" si="6"/>
        <v>0</v>
      </c>
      <c r="O80">
        <f t="shared" si="7"/>
        <v>0</v>
      </c>
    </row>
    <row r="81" spans="1:15" x14ac:dyDescent="0.25">
      <c r="A81" s="18" t="s">
        <v>94</v>
      </c>
      <c r="B81">
        <v>10</v>
      </c>
      <c r="C81">
        <v>10</v>
      </c>
      <c r="D81">
        <f t="shared" si="4"/>
        <v>0</v>
      </c>
      <c r="F81">
        <v>5</v>
      </c>
      <c r="G81">
        <v>5</v>
      </c>
      <c r="H81">
        <f t="shared" si="5"/>
        <v>0</v>
      </c>
      <c r="J81">
        <v>15</v>
      </c>
      <c r="K81">
        <v>15</v>
      </c>
      <c r="L81">
        <v>15</v>
      </c>
      <c r="M81">
        <v>15</v>
      </c>
      <c r="N81">
        <f t="shared" si="6"/>
        <v>0</v>
      </c>
      <c r="O81">
        <f t="shared" si="7"/>
        <v>0</v>
      </c>
    </row>
    <row r="82" spans="1:15" x14ac:dyDescent="0.25">
      <c r="A82" s="19" t="s">
        <v>380</v>
      </c>
      <c r="B82">
        <v>1</v>
      </c>
      <c r="C82">
        <v>1</v>
      </c>
      <c r="D82">
        <f t="shared" si="4"/>
        <v>0</v>
      </c>
      <c r="F82">
        <v>0</v>
      </c>
      <c r="G82">
        <v>0</v>
      </c>
      <c r="H82">
        <f t="shared" si="5"/>
        <v>0</v>
      </c>
      <c r="N82">
        <f t="shared" si="6"/>
        <v>0</v>
      </c>
      <c r="O82">
        <f t="shared" si="7"/>
        <v>0</v>
      </c>
    </row>
    <row r="83" spans="1:15" x14ac:dyDescent="0.25">
      <c r="A83" s="18" t="s">
        <v>49</v>
      </c>
      <c r="B83">
        <v>4</v>
      </c>
      <c r="C83">
        <v>4</v>
      </c>
      <c r="D83">
        <f t="shared" si="4"/>
        <v>0</v>
      </c>
      <c r="F83">
        <v>0</v>
      </c>
      <c r="G83">
        <v>0</v>
      </c>
      <c r="H83">
        <f t="shared" si="5"/>
        <v>0</v>
      </c>
      <c r="J83">
        <v>10</v>
      </c>
      <c r="K83">
        <v>15</v>
      </c>
      <c r="L83">
        <v>10</v>
      </c>
      <c r="M83">
        <v>15</v>
      </c>
      <c r="N83">
        <f t="shared" si="6"/>
        <v>0</v>
      </c>
      <c r="O83">
        <f t="shared" si="7"/>
        <v>0</v>
      </c>
    </row>
    <row r="84" spans="1:15" x14ac:dyDescent="0.25">
      <c r="A84" s="19" t="s">
        <v>35</v>
      </c>
      <c r="B84">
        <v>1.5</v>
      </c>
      <c r="C84">
        <v>1.5</v>
      </c>
      <c r="D84">
        <f t="shared" si="4"/>
        <v>0</v>
      </c>
      <c r="F84">
        <v>0</v>
      </c>
      <c r="G84">
        <v>0</v>
      </c>
      <c r="H84">
        <f t="shared" si="5"/>
        <v>0</v>
      </c>
      <c r="J84">
        <v>9</v>
      </c>
      <c r="K84">
        <v>10</v>
      </c>
      <c r="L84">
        <v>9</v>
      </c>
      <c r="M84">
        <v>10</v>
      </c>
      <c r="N84">
        <f t="shared" si="6"/>
        <v>0</v>
      </c>
      <c r="O84">
        <f t="shared" si="7"/>
        <v>0</v>
      </c>
    </row>
    <row r="85" spans="1:15" x14ac:dyDescent="0.25">
      <c r="A85" s="18" t="s">
        <v>482</v>
      </c>
      <c r="B85">
        <v>0</v>
      </c>
      <c r="C85">
        <v>0</v>
      </c>
      <c r="D85">
        <f t="shared" si="4"/>
        <v>0</v>
      </c>
      <c r="F85">
        <v>0</v>
      </c>
      <c r="G85">
        <v>0</v>
      </c>
      <c r="H85">
        <f t="shared" si="5"/>
        <v>0</v>
      </c>
      <c r="J85">
        <v>0</v>
      </c>
      <c r="L85">
        <v>0</v>
      </c>
      <c r="N85">
        <f t="shared" si="6"/>
        <v>0</v>
      </c>
      <c r="O85">
        <f t="shared" si="7"/>
        <v>0</v>
      </c>
    </row>
    <row r="86" spans="1:15" x14ac:dyDescent="0.25">
      <c r="A86" s="19" t="s">
        <v>1</v>
      </c>
      <c r="B86">
        <v>10</v>
      </c>
      <c r="C86">
        <v>10</v>
      </c>
      <c r="D86">
        <f t="shared" si="4"/>
        <v>0</v>
      </c>
      <c r="F86">
        <v>5</v>
      </c>
      <c r="G86">
        <v>5</v>
      </c>
      <c r="H86">
        <f t="shared" si="5"/>
        <v>0</v>
      </c>
      <c r="J86">
        <v>14.5</v>
      </c>
      <c r="K86">
        <v>12</v>
      </c>
      <c r="L86">
        <v>14.5</v>
      </c>
      <c r="M86">
        <v>12</v>
      </c>
      <c r="N86">
        <f t="shared" si="6"/>
        <v>0</v>
      </c>
      <c r="O86">
        <f t="shared" si="7"/>
        <v>0</v>
      </c>
    </row>
    <row r="87" spans="1:15" x14ac:dyDescent="0.25">
      <c r="A87" s="18" t="s">
        <v>167</v>
      </c>
      <c r="B87">
        <v>5.5</v>
      </c>
      <c r="C87">
        <v>5.5</v>
      </c>
      <c r="D87">
        <f t="shared" si="4"/>
        <v>0</v>
      </c>
      <c r="F87">
        <v>0</v>
      </c>
      <c r="G87">
        <v>0</v>
      </c>
      <c r="H87">
        <f t="shared" si="5"/>
        <v>0</v>
      </c>
      <c r="J87">
        <v>11</v>
      </c>
      <c r="K87">
        <v>9.5</v>
      </c>
      <c r="L87">
        <v>11</v>
      </c>
      <c r="M87">
        <v>9.5</v>
      </c>
      <c r="N87">
        <f t="shared" si="6"/>
        <v>0</v>
      </c>
      <c r="O87">
        <f t="shared" si="7"/>
        <v>0</v>
      </c>
    </row>
    <row r="88" spans="1:15" x14ac:dyDescent="0.25">
      <c r="A88" s="19" t="s">
        <v>238</v>
      </c>
      <c r="B88">
        <v>10</v>
      </c>
      <c r="C88">
        <v>10</v>
      </c>
      <c r="D88">
        <f t="shared" si="4"/>
        <v>0</v>
      </c>
      <c r="F88">
        <v>5</v>
      </c>
      <c r="G88">
        <v>5</v>
      </c>
      <c r="H88">
        <f t="shared" si="5"/>
        <v>0</v>
      </c>
      <c r="J88">
        <v>13.5</v>
      </c>
      <c r="K88">
        <v>14.5</v>
      </c>
      <c r="L88">
        <v>13.5</v>
      </c>
      <c r="M88">
        <v>14.5</v>
      </c>
      <c r="N88">
        <f t="shared" si="6"/>
        <v>0</v>
      </c>
      <c r="O88">
        <f t="shared" si="7"/>
        <v>0</v>
      </c>
    </row>
    <row r="89" spans="1:15" x14ac:dyDescent="0.25">
      <c r="A89" s="18" t="s">
        <v>397</v>
      </c>
      <c r="B89">
        <v>9</v>
      </c>
      <c r="C89">
        <v>9</v>
      </c>
      <c r="D89">
        <f t="shared" si="4"/>
        <v>0</v>
      </c>
      <c r="F89">
        <v>5</v>
      </c>
      <c r="G89">
        <v>5</v>
      </c>
      <c r="H89">
        <f t="shared" si="5"/>
        <v>0</v>
      </c>
      <c r="J89">
        <v>10.5</v>
      </c>
      <c r="K89">
        <v>12</v>
      </c>
      <c r="L89">
        <v>10.5</v>
      </c>
      <c r="M89">
        <v>12</v>
      </c>
      <c r="N89">
        <f t="shared" si="6"/>
        <v>0</v>
      </c>
      <c r="O89">
        <f t="shared" si="7"/>
        <v>0</v>
      </c>
    </row>
    <row r="90" spans="1:15" x14ac:dyDescent="0.25">
      <c r="A90" s="19" t="s">
        <v>116</v>
      </c>
      <c r="B90">
        <v>10</v>
      </c>
      <c r="C90">
        <v>10</v>
      </c>
      <c r="D90">
        <f t="shared" si="4"/>
        <v>0</v>
      </c>
      <c r="F90">
        <v>5</v>
      </c>
      <c r="G90">
        <v>5</v>
      </c>
      <c r="H90">
        <f t="shared" si="5"/>
        <v>0</v>
      </c>
      <c r="J90">
        <v>13</v>
      </c>
      <c r="K90">
        <v>14</v>
      </c>
      <c r="L90">
        <v>13</v>
      </c>
      <c r="M90">
        <v>14</v>
      </c>
      <c r="N90">
        <f t="shared" si="6"/>
        <v>0</v>
      </c>
      <c r="O90">
        <f t="shared" si="7"/>
        <v>0</v>
      </c>
    </row>
    <row r="91" spans="1:15" x14ac:dyDescent="0.25">
      <c r="A91" s="18" t="s">
        <v>399</v>
      </c>
      <c r="B91">
        <v>10</v>
      </c>
      <c r="C91">
        <v>10</v>
      </c>
      <c r="D91">
        <f t="shared" si="4"/>
        <v>0</v>
      </c>
      <c r="F91">
        <v>5</v>
      </c>
      <c r="G91">
        <v>5</v>
      </c>
      <c r="H91">
        <f t="shared" si="5"/>
        <v>0</v>
      </c>
      <c r="J91">
        <v>15</v>
      </c>
      <c r="K91">
        <v>12.5</v>
      </c>
      <c r="L91">
        <v>15</v>
      </c>
      <c r="M91">
        <v>12.5</v>
      </c>
      <c r="N91">
        <f t="shared" si="6"/>
        <v>0</v>
      </c>
      <c r="O91">
        <f t="shared" si="7"/>
        <v>0</v>
      </c>
    </row>
    <row r="92" spans="1:15" x14ac:dyDescent="0.25">
      <c r="A92" s="19" t="s">
        <v>463</v>
      </c>
      <c r="B92">
        <v>0</v>
      </c>
      <c r="C92">
        <v>0</v>
      </c>
      <c r="D92">
        <f t="shared" si="4"/>
        <v>0</v>
      </c>
      <c r="F92">
        <v>0</v>
      </c>
      <c r="G92">
        <v>0</v>
      </c>
      <c r="H92">
        <f t="shared" si="5"/>
        <v>0</v>
      </c>
      <c r="N92">
        <f t="shared" si="6"/>
        <v>0</v>
      </c>
      <c r="O92">
        <f t="shared" si="7"/>
        <v>0</v>
      </c>
    </row>
    <row r="93" spans="1:15" x14ac:dyDescent="0.25">
      <c r="A93" s="18" t="s">
        <v>284</v>
      </c>
      <c r="B93">
        <v>8</v>
      </c>
      <c r="C93">
        <v>8</v>
      </c>
      <c r="D93">
        <f t="shared" si="4"/>
        <v>0</v>
      </c>
      <c r="F93">
        <v>5</v>
      </c>
      <c r="G93">
        <v>5</v>
      </c>
      <c r="H93">
        <f t="shared" si="5"/>
        <v>0</v>
      </c>
      <c r="J93">
        <v>9</v>
      </c>
      <c r="K93">
        <v>10.5</v>
      </c>
      <c r="L93">
        <v>9</v>
      </c>
      <c r="M93">
        <v>10.5</v>
      </c>
      <c r="N93">
        <f t="shared" si="6"/>
        <v>0</v>
      </c>
      <c r="O93">
        <f t="shared" si="7"/>
        <v>0</v>
      </c>
    </row>
    <row r="94" spans="1:15" x14ac:dyDescent="0.25">
      <c r="A94" s="19" t="s">
        <v>98</v>
      </c>
      <c r="B94">
        <v>10</v>
      </c>
      <c r="C94">
        <v>10</v>
      </c>
      <c r="D94">
        <f t="shared" si="4"/>
        <v>0</v>
      </c>
      <c r="F94">
        <v>0</v>
      </c>
      <c r="G94">
        <v>0</v>
      </c>
      <c r="H94">
        <f t="shared" si="5"/>
        <v>0</v>
      </c>
      <c r="J94">
        <v>8</v>
      </c>
      <c r="K94">
        <v>10.5</v>
      </c>
      <c r="L94">
        <v>8</v>
      </c>
      <c r="M94">
        <v>10.5</v>
      </c>
      <c r="N94">
        <f t="shared" si="6"/>
        <v>0</v>
      </c>
      <c r="O94">
        <f t="shared" si="7"/>
        <v>0</v>
      </c>
    </row>
    <row r="95" spans="1:15" x14ac:dyDescent="0.25">
      <c r="A95" s="18" t="s">
        <v>232</v>
      </c>
      <c r="B95">
        <v>10</v>
      </c>
      <c r="C95">
        <v>10</v>
      </c>
      <c r="D95">
        <f t="shared" si="4"/>
        <v>0</v>
      </c>
      <c r="F95">
        <v>5</v>
      </c>
      <c r="G95">
        <v>5</v>
      </c>
      <c r="H95">
        <f t="shared" si="5"/>
        <v>0</v>
      </c>
      <c r="J95">
        <v>15</v>
      </c>
      <c r="K95">
        <v>13</v>
      </c>
      <c r="L95">
        <v>15</v>
      </c>
      <c r="M95">
        <v>13</v>
      </c>
      <c r="N95">
        <f t="shared" si="6"/>
        <v>0</v>
      </c>
      <c r="O95">
        <f t="shared" si="7"/>
        <v>0</v>
      </c>
    </row>
    <row r="96" spans="1:15" x14ac:dyDescent="0.25">
      <c r="A96" s="19" t="s">
        <v>43</v>
      </c>
      <c r="B96">
        <v>0</v>
      </c>
      <c r="C96">
        <v>0</v>
      </c>
      <c r="D96">
        <f t="shared" si="4"/>
        <v>0</v>
      </c>
      <c r="F96">
        <v>0</v>
      </c>
      <c r="G96">
        <v>0</v>
      </c>
      <c r="H96">
        <f t="shared" si="5"/>
        <v>0</v>
      </c>
      <c r="J96">
        <v>8</v>
      </c>
      <c r="L96">
        <v>8</v>
      </c>
      <c r="N96">
        <f t="shared" si="6"/>
        <v>0</v>
      </c>
      <c r="O96">
        <f t="shared" si="7"/>
        <v>0</v>
      </c>
    </row>
    <row r="97" spans="1:15" x14ac:dyDescent="0.25">
      <c r="A97" s="18" t="s">
        <v>41</v>
      </c>
      <c r="B97">
        <v>1</v>
      </c>
      <c r="C97">
        <v>1</v>
      </c>
      <c r="D97">
        <f t="shared" si="4"/>
        <v>0</v>
      </c>
      <c r="F97">
        <v>0</v>
      </c>
      <c r="G97">
        <v>0</v>
      </c>
      <c r="H97">
        <f t="shared" si="5"/>
        <v>0</v>
      </c>
      <c r="J97">
        <v>0</v>
      </c>
      <c r="L97">
        <v>0</v>
      </c>
      <c r="N97">
        <f t="shared" si="6"/>
        <v>0</v>
      </c>
      <c r="O97">
        <f t="shared" si="7"/>
        <v>0</v>
      </c>
    </row>
    <row r="98" spans="1:15" x14ac:dyDescent="0.25">
      <c r="A98" s="19" t="s">
        <v>267</v>
      </c>
      <c r="B98">
        <v>1</v>
      </c>
      <c r="C98">
        <v>1</v>
      </c>
      <c r="D98">
        <f t="shared" si="4"/>
        <v>0</v>
      </c>
      <c r="F98">
        <v>0</v>
      </c>
      <c r="G98">
        <v>0</v>
      </c>
      <c r="H98">
        <f t="shared" si="5"/>
        <v>0</v>
      </c>
      <c r="J98">
        <v>10.5</v>
      </c>
      <c r="L98">
        <v>10.5</v>
      </c>
      <c r="N98">
        <f t="shared" si="6"/>
        <v>0</v>
      </c>
      <c r="O98">
        <f t="shared" si="7"/>
        <v>0</v>
      </c>
    </row>
    <row r="99" spans="1:15" x14ac:dyDescent="0.25">
      <c r="A99" s="18" t="s">
        <v>265</v>
      </c>
      <c r="B99">
        <v>7</v>
      </c>
      <c r="C99">
        <v>7</v>
      </c>
      <c r="D99">
        <f t="shared" si="4"/>
        <v>0</v>
      </c>
      <c r="F99">
        <v>5</v>
      </c>
      <c r="G99">
        <v>5</v>
      </c>
      <c r="H99">
        <f t="shared" si="5"/>
        <v>0</v>
      </c>
      <c r="J99">
        <v>15</v>
      </c>
      <c r="K99">
        <v>11</v>
      </c>
      <c r="L99">
        <v>15</v>
      </c>
      <c r="M99">
        <v>11</v>
      </c>
      <c r="N99">
        <f t="shared" si="6"/>
        <v>0</v>
      </c>
      <c r="O99">
        <f t="shared" si="7"/>
        <v>0</v>
      </c>
    </row>
    <row r="100" spans="1:15" x14ac:dyDescent="0.25">
      <c r="A100" s="19" t="s">
        <v>263</v>
      </c>
      <c r="B100">
        <v>6</v>
      </c>
      <c r="C100">
        <v>6</v>
      </c>
      <c r="D100">
        <f t="shared" si="4"/>
        <v>0</v>
      </c>
      <c r="F100">
        <v>5</v>
      </c>
      <c r="G100">
        <v>5</v>
      </c>
      <c r="H100">
        <f t="shared" si="5"/>
        <v>0</v>
      </c>
      <c r="J100">
        <v>10</v>
      </c>
      <c r="K100">
        <v>11</v>
      </c>
      <c r="L100">
        <v>10</v>
      </c>
      <c r="M100">
        <v>11</v>
      </c>
      <c r="N100">
        <f t="shared" si="6"/>
        <v>0</v>
      </c>
      <c r="O100">
        <f t="shared" si="7"/>
        <v>0</v>
      </c>
    </row>
    <row r="101" spans="1:15" x14ac:dyDescent="0.25">
      <c r="A101" s="18" t="s">
        <v>197</v>
      </c>
      <c r="B101">
        <v>7</v>
      </c>
      <c r="C101">
        <v>7</v>
      </c>
      <c r="D101">
        <f t="shared" si="4"/>
        <v>0</v>
      </c>
      <c r="F101">
        <v>5</v>
      </c>
      <c r="G101">
        <v>5</v>
      </c>
      <c r="H101">
        <f t="shared" si="5"/>
        <v>0</v>
      </c>
      <c r="J101">
        <v>0</v>
      </c>
      <c r="K101">
        <v>11.5</v>
      </c>
      <c r="L101">
        <v>0</v>
      </c>
      <c r="M101">
        <v>11.5</v>
      </c>
      <c r="N101">
        <f t="shared" si="6"/>
        <v>0</v>
      </c>
      <c r="O101">
        <f t="shared" si="7"/>
        <v>0</v>
      </c>
    </row>
    <row r="102" spans="1:15" x14ac:dyDescent="0.25">
      <c r="A102" s="19" t="s">
        <v>80</v>
      </c>
      <c r="B102">
        <v>5</v>
      </c>
      <c r="C102">
        <v>5</v>
      </c>
      <c r="D102">
        <f t="shared" si="4"/>
        <v>0</v>
      </c>
      <c r="F102">
        <v>5</v>
      </c>
      <c r="G102">
        <v>5</v>
      </c>
      <c r="H102">
        <f t="shared" si="5"/>
        <v>0</v>
      </c>
      <c r="J102">
        <v>13</v>
      </c>
      <c r="K102">
        <v>0</v>
      </c>
      <c r="L102">
        <v>13</v>
      </c>
      <c r="M102">
        <v>0</v>
      </c>
      <c r="N102">
        <f t="shared" si="6"/>
        <v>0</v>
      </c>
      <c r="O102">
        <f t="shared" si="7"/>
        <v>0</v>
      </c>
    </row>
    <row r="103" spans="1:15" x14ac:dyDescent="0.25">
      <c r="A103" s="18" t="s">
        <v>88</v>
      </c>
      <c r="B103">
        <v>9</v>
      </c>
      <c r="C103">
        <v>9</v>
      </c>
      <c r="D103">
        <f t="shared" si="4"/>
        <v>0</v>
      </c>
      <c r="F103">
        <v>5</v>
      </c>
      <c r="G103">
        <v>5</v>
      </c>
      <c r="H103">
        <f t="shared" si="5"/>
        <v>0</v>
      </c>
      <c r="J103">
        <v>10.5</v>
      </c>
      <c r="K103">
        <v>11</v>
      </c>
      <c r="L103">
        <v>10.5</v>
      </c>
      <c r="M103">
        <v>11</v>
      </c>
      <c r="N103">
        <f t="shared" si="6"/>
        <v>0</v>
      </c>
      <c r="O103">
        <f t="shared" si="7"/>
        <v>0</v>
      </c>
    </row>
    <row r="104" spans="1:15" x14ac:dyDescent="0.25">
      <c r="A104" s="19" t="s">
        <v>524</v>
      </c>
      <c r="B104">
        <v>0</v>
      </c>
      <c r="C104">
        <v>0</v>
      </c>
      <c r="D104">
        <f t="shared" si="4"/>
        <v>0</v>
      </c>
      <c r="F104">
        <v>0</v>
      </c>
      <c r="G104">
        <v>0</v>
      </c>
      <c r="H104">
        <f t="shared" si="5"/>
        <v>0</v>
      </c>
      <c r="J104">
        <v>0</v>
      </c>
      <c r="K104">
        <v>0</v>
      </c>
      <c r="L104">
        <v>0</v>
      </c>
      <c r="M104">
        <v>0</v>
      </c>
      <c r="N104">
        <f t="shared" si="6"/>
        <v>0</v>
      </c>
      <c r="O104">
        <f t="shared" si="7"/>
        <v>0</v>
      </c>
    </row>
    <row r="105" spans="1:15" x14ac:dyDescent="0.25">
      <c r="A105" s="18" t="s">
        <v>39</v>
      </c>
      <c r="B105">
        <v>10</v>
      </c>
      <c r="C105">
        <v>10</v>
      </c>
      <c r="D105">
        <f t="shared" si="4"/>
        <v>0</v>
      </c>
      <c r="F105">
        <v>5</v>
      </c>
      <c r="G105">
        <v>5</v>
      </c>
      <c r="H105">
        <f t="shared" si="5"/>
        <v>0</v>
      </c>
      <c r="J105">
        <v>9.5</v>
      </c>
      <c r="K105">
        <v>11</v>
      </c>
      <c r="L105">
        <v>9.5</v>
      </c>
      <c r="M105">
        <v>11</v>
      </c>
      <c r="N105">
        <f t="shared" si="6"/>
        <v>0</v>
      </c>
      <c r="O105">
        <f t="shared" si="7"/>
        <v>0</v>
      </c>
    </row>
    <row r="106" spans="1:15" x14ac:dyDescent="0.25">
      <c r="A106" s="19" t="s">
        <v>39</v>
      </c>
      <c r="B106">
        <v>10</v>
      </c>
      <c r="C106">
        <v>10</v>
      </c>
      <c r="D106">
        <f t="shared" si="4"/>
        <v>0</v>
      </c>
      <c r="F106">
        <v>5</v>
      </c>
      <c r="G106">
        <v>5</v>
      </c>
      <c r="H106">
        <f t="shared" si="5"/>
        <v>0</v>
      </c>
      <c r="J106">
        <v>8</v>
      </c>
      <c r="K106">
        <v>0</v>
      </c>
      <c r="L106">
        <v>8</v>
      </c>
      <c r="M106">
        <v>0</v>
      </c>
      <c r="N106">
        <f t="shared" si="6"/>
        <v>0</v>
      </c>
      <c r="O106">
        <f t="shared" si="7"/>
        <v>0</v>
      </c>
    </row>
    <row r="107" spans="1:15" x14ac:dyDescent="0.25">
      <c r="A107" s="18" t="s">
        <v>261</v>
      </c>
      <c r="B107">
        <v>7.5</v>
      </c>
      <c r="C107">
        <v>7.5</v>
      </c>
      <c r="D107">
        <f t="shared" si="4"/>
        <v>0</v>
      </c>
      <c r="F107">
        <v>0</v>
      </c>
      <c r="G107">
        <v>0</v>
      </c>
      <c r="H107">
        <f t="shared" si="5"/>
        <v>0</v>
      </c>
      <c r="J107">
        <v>14</v>
      </c>
      <c r="K107">
        <v>14.5</v>
      </c>
      <c r="L107">
        <v>14</v>
      </c>
      <c r="M107">
        <v>14.5</v>
      </c>
      <c r="N107">
        <f t="shared" si="6"/>
        <v>0</v>
      </c>
      <c r="O107">
        <f t="shared" si="7"/>
        <v>0</v>
      </c>
    </row>
    <row r="108" spans="1:15" x14ac:dyDescent="0.25">
      <c r="A108" s="19" t="s">
        <v>246</v>
      </c>
      <c r="B108">
        <v>4</v>
      </c>
      <c r="C108">
        <v>4</v>
      </c>
      <c r="D108">
        <f t="shared" si="4"/>
        <v>0</v>
      </c>
      <c r="F108">
        <v>0</v>
      </c>
      <c r="G108">
        <v>0</v>
      </c>
      <c r="H108">
        <f t="shared" si="5"/>
        <v>0</v>
      </c>
      <c r="J108">
        <v>13</v>
      </c>
      <c r="K108">
        <v>14.5</v>
      </c>
      <c r="L108">
        <v>13</v>
      </c>
      <c r="M108">
        <v>14.5</v>
      </c>
      <c r="N108">
        <f t="shared" si="6"/>
        <v>0</v>
      </c>
      <c r="O108">
        <f t="shared" si="7"/>
        <v>0</v>
      </c>
    </row>
    <row r="109" spans="1:15" x14ac:dyDescent="0.25">
      <c r="A109" s="18" t="s">
        <v>270</v>
      </c>
      <c r="B109">
        <v>1</v>
      </c>
      <c r="C109">
        <v>1</v>
      </c>
      <c r="D109">
        <f t="shared" si="4"/>
        <v>0</v>
      </c>
      <c r="F109">
        <v>0</v>
      </c>
      <c r="G109">
        <v>0</v>
      </c>
      <c r="H109">
        <f t="shared" si="5"/>
        <v>0</v>
      </c>
      <c r="J109">
        <v>11</v>
      </c>
      <c r="L109">
        <v>11</v>
      </c>
      <c r="N109">
        <f t="shared" si="6"/>
        <v>0</v>
      </c>
      <c r="O109">
        <f t="shared" si="7"/>
        <v>0</v>
      </c>
    </row>
    <row r="110" spans="1:15" x14ac:dyDescent="0.25">
      <c r="A110" s="19" t="s">
        <v>84</v>
      </c>
      <c r="B110">
        <v>4</v>
      </c>
      <c r="C110">
        <v>4</v>
      </c>
      <c r="D110">
        <f t="shared" si="4"/>
        <v>0</v>
      </c>
      <c r="F110">
        <v>0</v>
      </c>
      <c r="G110">
        <v>0</v>
      </c>
      <c r="H110">
        <f t="shared" si="5"/>
        <v>0</v>
      </c>
      <c r="J110">
        <v>8</v>
      </c>
      <c r="K110">
        <v>11</v>
      </c>
      <c r="L110">
        <v>8</v>
      </c>
      <c r="M110">
        <v>11</v>
      </c>
      <c r="N110">
        <f t="shared" si="6"/>
        <v>0</v>
      </c>
      <c r="O110">
        <f t="shared" si="7"/>
        <v>0</v>
      </c>
    </row>
    <row r="111" spans="1:15" x14ac:dyDescent="0.25">
      <c r="A111" s="18" t="s">
        <v>55</v>
      </c>
      <c r="B111">
        <v>1.5</v>
      </c>
      <c r="C111">
        <v>1.5</v>
      </c>
      <c r="D111">
        <f t="shared" si="4"/>
        <v>0</v>
      </c>
      <c r="F111">
        <v>0</v>
      </c>
      <c r="G111">
        <v>0</v>
      </c>
      <c r="H111">
        <f t="shared" si="5"/>
        <v>0</v>
      </c>
      <c r="J111">
        <v>14</v>
      </c>
      <c r="K111">
        <v>10</v>
      </c>
      <c r="L111">
        <v>14</v>
      </c>
      <c r="M111">
        <v>10</v>
      </c>
      <c r="N111">
        <f t="shared" si="6"/>
        <v>0</v>
      </c>
      <c r="O111">
        <f t="shared" si="7"/>
        <v>0</v>
      </c>
    </row>
    <row r="112" spans="1:15" x14ac:dyDescent="0.25">
      <c r="A112" s="19" t="s">
        <v>259</v>
      </c>
      <c r="B112">
        <v>4</v>
      </c>
      <c r="C112">
        <v>4</v>
      </c>
      <c r="D112">
        <f t="shared" si="4"/>
        <v>0</v>
      </c>
      <c r="F112">
        <v>0</v>
      </c>
      <c r="G112">
        <v>0</v>
      </c>
      <c r="H112">
        <f t="shared" si="5"/>
        <v>0</v>
      </c>
      <c r="J112">
        <v>14</v>
      </c>
      <c r="K112">
        <v>12</v>
      </c>
      <c r="L112">
        <v>14</v>
      </c>
      <c r="M112">
        <v>12</v>
      </c>
      <c r="N112">
        <f t="shared" si="6"/>
        <v>0</v>
      </c>
      <c r="O112">
        <f t="shared" si="7"/>
        <v>0</v>
      </c>
    </row>
    <row r="113" spans="1:15" x14ac:dyDescent="0.25">
      <c r="A113" s="18" t="s">
        <v>78</v>
      </c>
      <c r="B113">
        <v>8.5</v>
      </c>
      <c r="C113">
        <v>8.5</v>
      </c>
      <c r="D113">
        <f t="shared" si="4"/>
        <v>0</v>
      </c>
      <c r="F113">
        <v>5</v>
      </c>
      <c r="G113">
        <v>5</v>
      </c>
      <c r="H113">
        <f t="shared" si="5"/>
        <v>0</v>
      </c>
      <c r="J113">
        <v>9</v>
      </c>
      <c r="K113">
        <v>10</v>
      </c>
      <c r="L113">
        <v>9</v>
      </c>
      <c r="M113">
        <v>10</v>
      </c>
      <c r="N113">
        <f t="shared" si="6"/>
        <v>0</v>
      </c>
      <c r="O113">
        <f t="shared" si="7"/>
        <v>0</v>
      </c>
    </row>
    <row r="114" spans="1:15" x14ac:dyDescent="0.25">
      <c r="A114" s="19" t="s">
        <v>252</v>
      </c>
      <c r="B114">
        <v>9</v>
      </c>
      <c r="C114">
        <v>9</v>
      </c>
      <c r="D114">
        <f t="shared" si="4"/>
        <v>0</v>
      </c>
      <c r="F114">
        <v>5</v>
      </c>
      <c r="G114">
        <v>5</v>
      </c>
      <c r="H114">
        <f t="shared" si="5"/>
        <v>0</v>
      </c>
      <c r="J114">
        <v>15</v>
      </c>
      <c r="K114">
        <v>14</v>
      </c>
      <c r="L114">
        <v>15</v>
      </c>
      <c r="M114">
        <v>14</v>
      </c>
      <c r="N114">
        <f t="shared" si="6"/>
        <v>0</v>
      </c>
      <c r="O114">
        <f t="shared" si="7"/>
        <v>0</v>
      </c>
    </row>
    <row r="115" spans="1:15" x14ac:dyDescent="0.25">
      <c r="A115" s="18" t="s">
        <v>250</v>
      </c>
      <c r="B115">
        <v>7.5</v>
      </c>
      <c r="C115">
        <v>7.5</v>
      </c>
      <c r="D115">
        <f t="shared" si="4"/>
        <v>0</v>
      </c>
      <c r="F115">
        <v>0</v>
      </c>
      <c r="G115">
        <v>0</v>
      </c>
      <c r="H115">
        <f t="shared" si="5"/>
        <v>0</v>
      </c>
      <c r="J115">
        <v>11.5</v>
      </c>
      <c r="K115">
        <v>11</v>
      </c>
      <c r="L115">
        <v>11.5</v>
      </c>
      <c r="M115">
        <v>11</v>
      </c>
      <c r="N115">
        <f t="shared" si="6"/>
        <v>0</v>
      </c>
      <c r="O115">
        <f t="shared" si="7"/>
        <v>0</v>
      </c>
    </row>
    <row r="116" spans="1:15" x14ac:dyDescent="0.25">
      <c r="A116" s="19" t="s">
        <v>72</v>
      </c>
      <c r="B116">
        <v>0</v>
      </c>
      <c r="C116">
        <v>0</v>
      </c>
      <c r="D116">
        <f t="shared" si="4"/>
        <v>0</v>
      </c>
      <c r="F116">
        <v>0</v>
      </c>
      <c r="G116">
        <v>0</v>
      </c>
      <c r="H116">
        <f t="shared" si="5"/>
        <v>0</v>
      </c>
      <c r="J116">
        <v>0</v>
      </c>
      <c r="K116">
        <v>9</v>
      </c>
      <c r="L116">
        <v>0</v>
      </c>
      <c r="M116">
        <v>9</v>
      </c>
      <c r="N116">
        <f t="shared" si="6"/>
        <v>0</v>
      </c>
      <c r="O116">
        <f t="shared" si="7"/>
        <v>0</v>
      </c>
    </row>
    <row r="117" spans="1:15" x14ac:dyDescent="0.25">
      <c r="A117" s="18" t="s">
        <v>8</v>
      </c>
      <c r="B117">
        <v>9</v>
      </c>
      <c r="C117">
        <v>9</v>
      </c>
      <c r="D117">
        <f t="shared" si="4"/>
        <v>0</v>
      </c>
      <c r="F117">
        <v>5</v>
      </c>
      <c r="G117">
        <v>5</v>
      </c>
      <c r="H117">
        <f t="shared" si="5"/>
        <v>0</v>
      </c>
      <c r="J117">
        <v>12.5</v>
      </c>
      <c r="K117">
        <v>8</v>
      </c>
      <c r="L117">
        <v>12.5</v>
      </c>
      <c r="M117">
        <v>8</v>
      </c>
      <c r="N117">
        <f t="shared" si="6"/>
        <v>0</v>
      </c>
      <c r="O117">
        <f t="shared" si="7"/>
        <v>0</v>
      </c>
    </row>
    <row r="118" spans="1:15" x14ac:dyDescent="0.25">
      <c r="A118" s="19" t="s">
        <v>45</v>
      </c>
      <c r="B118">
        <v>5</v>
      </c>
      <c r="C118">
        <v>5</v>
      </c>
      <c r="D118">
        <f t="shared" si="4"/>
        <v>0</v>
      </c>
      <c r="F118">
        <v>0</v>
      </c>
      <c r="G118">
        <v>0</v>
      </c>
      <c r="H118">
        <f t="shared" si="5"/>
        <v>0</v>
      </c>
      <c r="J118">
        <v>11</v>
      </c>
      <c r="K118">
        <v>12.5</v>
      </c>
      <c r="L118">
        <v>11</v>
      </c>
      <c r="M118">
        <v>12.5</v>
      </c>
      <c r="N118">
        <f t="shared" si="6"/>
        <v>0</v>
      </c>
      <c r="O118">
        <f t="shared" si="7"/>
        <v>0</v>
      </c>
    </row>
    <row r="119" spans="1:15" x14ac:dyDescent="0.25">
      <c r="A119" s="18" t="s">
        <v>458</v>
      </c>
      <c r="B119">
        <v>5</v>
      </c>
      <c r="C119">
        <v>5</v>
      </c>
      <c r="D119">
        <f t="shared" si="4"/>
        <v>0</v>
      </c>
      <c r="F119">
        <v>5</v>
      </c>
      <c r="G119">
        <v>5</v>
      </c>
      <c r="H119">
        <f t="shared" si="5"/>
        <v>0</v>
      </c>
      <c r="J119">
        <v>9.5</v>
      </c>
      <c r="K119">
        <v>8.5</v>
      </c>
      <c r="L119">
        <v>9.5</v>
      </c>
      <c r="M119">
        <v>8.5</v>
      </c>
      <c r="N119">
        <f t="shared" si="6"/>
        <v>0</v>
      </c>
      <c r="O119">
        <f t="shared" si="7"/>
        <v>0</v>
      </c>
    </row>
    <row r="120" spans="1:15" x14ac:dyDescent="0.25">
      <c r="A120" s="19" t="s">
        <v>475</v>
      </c>
      <c r="B120">
        <v>0</v>
      </c>
      <c r="C120">
        <v>0</v>
      </c>
      <c r="D120">
        <f t="shared" si="4"/>
        <v>0</v>
      </c>
      <c r="F120">
        <v>0</v>
      </c>
      <c r="G120">
        <v>0</v>
      </c>
      <c r="H120">
        <f t="shared" si="5"/>
        <v>0</v>
      </c>
      <c r="K120">
        <v>10</v>
      </c>
      <c r="M120">
        <v>10</v>
      </c>
      <c r="N120">
        <f t="shared" si="6"/>
        <v>0</v>
      </c>
      <c r="O120">
        <f t="shared" si="7"/>
        <v>0</v>
      </c>
    </row>
    <row r="121" spans="1:15" x14ac:dyDescent="0.25">
      <c r="A121" s="18" t="s">
        <v>372</v>
      </c>
      <c r="B121">
        <v>6</v>
      </c>
      <c r="C121">
        <v>6</v>
      </c>
      <c r="D121">
        <f t="shared" si="4"/>
        <v>0</v>
      </c>
      <c r="F121">
        <v>5</v>
      </c>
      <c r="G121">
        <v>5</v>
      </c>
      <c r="H121">
        <f t="shared" si="5"/>
        <v>0</v>
      </c>
      <c r="J121">
        <v>0</v>
      </c>
      <c r="K121">
        <v>11</v>
      </c>
      <c r="L121">
        <v>0</v>
      </c>
      <c r="M121">
        <v>11</v>
      </c>
      <c r="N121">
        <f t="shared" si="6"/>
        <v>0</v>
      </c>
      <c r="O121">
        <f t="shared" si="7"/>
        <v>0</v>
      </c>
    </row>
    <row r="122" spans="1:15" x14ac:dyDescent="0.25">
      <c r="A122" s="19" t="s">
        <v>102</v>
      </c>
      <c r="B122">
        <v>0</v>
      </c>
      <c r="C122">
        <v>0</v>
      </c>
      <c r="D122">
        <f t="shared" si="4"/>
        <v>0</v>
      </c>
      <c r="F122">
        <v>0</v>
      </c>
      <c r="G122">
        <v>0</v>
      </c>
      <c r="H122">
        <f t="shared" si="5"/>
        <v>0</v>
      </c>
      <c r="J122">
        <v>8</v>
      </c>
      <c r="K122">
        <v>13.5</v>
      </c>
      <c r="L122">
        <v>8</v>
      </c>
      <c r="M122">
        <v>13.5</v>
      </c>
      <c r="N122">
        <f t="shared" si="6"/>
        <v>0</v>
      </c>
      <c r="O122">
        <f t="shared" si="7"/>
        <v>0</v>
      </c>
    </row>
    <row r="123" spans="1:15" x14ac:dyDescent="0.25">
      <c r="A123" s="18" t="s">
        <v>526</v>
      </c>
      <c r="B123">
        <v>0</v>
      </c>
      <c r="C123">
        <v>0</v>
      </c>
      <c r="D123">
        <f t="shared" si="4"/>
        <v>0</v>
      </c>
      <c r="F123">
        <v>0</v>
      </c>
      <c r="G123">
        <v>0</v>
      </c>
      <c r="H123">
        <f t="shared" si="5"/>
        <v>0</v>
      </c>
      <c r="J123">
        <v>0</v>
      </c>
      <c r="K123">
        <v>0</v>
      </c>
      <c r="L123">
        <v>0</v>
      </c>
      <c r="M123">
        <v>0</v>
      </c>
      <c r="N123">
        <f t="shared" si="6"/>
        <v>0</v>
      </c>
      <c r="O123">
        <f t="shared" si="7"/>
        <v>0</v>
      </c>
    </row>
    <row r="124" spans="1:15" x14ac:dyDescent="0.25">
      <c r="A124" s="19" t="s">
        <v>6</v>
      </c>
      <c r="B124">
        <v>0</v>
      </c>
      <c r="C124">
        <v>0</v>
      </c>
      <c r="D124">
        <f t="shared" si="4"/>
        <v>0</v>
      </c>
      <c r="F124">
        <v>0</v>
      </c>
      <c r="G124">
        <v>0</v>
      </c>
      <c r="H124">
        <f t="shared" si="5"/>
        <v>0</v>
      </c>
      <c r="J124">
        <v>0</v>
      </c>
      <c r="L124">
        <v>0</v>
      </c>
      <c r="N124">
        <f t="shared" si="6"/>
        <v>0</v>
      </c>
      <c r="O124">
        <f t="shared" si="7"/>
        <v>0</v>
      </c>
    </row>
    <row r="125" spans="1:15" x14ac:dyDescent="0.25">
      <c r="A125" s="18" t="s">
        <v>76</v>
      </c>
      <c r="B125">
        <v>5</v>
      </c>
      <c r="C125">
        <v>5</v>
      </c>
      <c r="D125">
        <f t="shared" si="4"/>
        <v>0</v>
      </c>
      <c r="F125">
        <v>5</v>
      </c>
      <c r="G125">
        <v>5</v>
      </c>
      <c r="H125">
        <f t="shared" si="5"/>
        <v>0</v>
      </c>
      <c r="J125">
        <v>13.5</v>
      </c>
      <c r="K125">
        <v>10</v>
      </c>
      <c r="L125">
        <v>13.5</v>
      </c>
      <c r="M125">
        <v>10</v>
      </c>
      <c r="N125">
        <f t="shared" si="6"/>
        <v>0</v>
      </c>
      <c r="O125">
        <f t="shared" si="7"/>
        <v>0</v>
      </c>
    </row>
    <row r="126" spans="1:15" x14ac:dyDescent="0.25">
      <c r="A126" s="19" t="s">
        <v>150</v>
      </c>
      <c r="B126">
        <v>2</v>
      </c>
      <c r="C126">
        <v>2</v>
      </c>
      <c r="D126">
        <f t="shared" si="4"/>
        <v>0</v>
      </c>
      <c r="F126">
        <v>0</v>
      </c>
      <c r="G126">
        <v>0</v>
      </c>
      <c r="H126">
        <f t="shared" si="5"/>
        <v>0</v>
      </c>
      <c r="J126">
        <v>0</v>
      </c>
      <c r="L126">
        <v>0</v>
      </c>
      <c r="N126">
        <f t="shared" si="6"/>
        <v>0</v>
      </c>
      <c r="O126">
        <f t="shared" si="7"/>
        <v>0</v>
      </c>
    </row>
    <row r="127" spans="1:15" x14ac:dyDescent="0.25">
      <c r="A127" s="18" t="s">
        <v>144</v>
      </c>
      <c r="B127">
        <v>1</v>
      </c>
      <c r="C127">
        <v>1</v>
      </c>
      <c r="D127">
        <f t="shared" si="4"/>
        <v>0</v>
      </c>
      <c r="F127">
        <v>0</v>
      </c>
      <c r="G127">
        <v>0</v>
      </c>
      <c r="H127">
        <f t="shared" si="5"/>
        <v>0</v>
      </c>
      <c r="J127">
        <v>0</v>
      </c>
      <c r="K127">
        <v>8</v>
      </c>
      <c r="L127">
        <v>0</v>
      </c>
      <c r="M127">
        <v>8</v>
      </c>
      <c r="N127">
        <f t="shared" si="6"/>
        <v>0</v>
      </c>
      <c r="O127">
        <f t="shared" si="7"/>
        <v>0</v>
      </c>
    </row>
    <row r="128" spans="1:15" x14ac:dyDescent="0.25">
      <c r="A128" s="19" t="s">
        <v>528</v>
      </c>
      <c r="B128">
        <v>0</v>
      </c>
      <c r="C128">
        <v>0</v>
      </c>
      <c r="D128">
        <f t="shared" si="4"/>
        <v>0</v>
      </c>
      <c r="F128">
        <v>0</v>
      </c>
      <c r="G128">
        <v>0</v>
      </c>
      <c r="H128">
        <f t="shared" si="5"/>
        <v>0</v>
      </c>
      <c r="J128">
        <v>8</v>
      </c>
      <c r="L128">
        <v>8</v>
      </c>
      <c r="N128">
        <f t="shared" si="6"/>
        <v>0</v>
      </c>
      <c r="O128">
        <f t="shared" si="7"/>
        <v>0</v>
      </c>
    </row>
    <row r="129" spans="1:15" x14ac:dyDescent="0.25">
      <c r="A129" s="18" t="s">
        <v>420</v>
      </c>
      <c r="B129">
        <v>1</v>
      </c>
      <c r="C129">
        <v>1</v>
      </c>
      <c r="D129">
        <f t="shared" si="4"/>
        <v>0</v>
      </c>
      <c r="F129">
        <v>0</v>
      </c>
      <c r="G129">
        <v>0</v>
      </c>
      <c r="H129">
        <f t="shared" si="5"/>
        <v>0</v>
      </c>
      <c r="N129">
        <f t="shared" si="6"/>
        <v>0</v>
      </c>
      <c r="O129">
        <f t="shared" si="7"/>
        <v>0</v>
      </c>
    </row>
    <row r="130" spans="1:15" x14ac:dyDescent="0.25">
      <c r="A130" s="19" t="s">
        <v>181</v>
      </c>
      <c r="B130">
        <v>1</v>
      </c>
      <c r="C130">
        <v>1</v>
      </c>
      <c r="D130">
        <f t="shared" ref="D130:D193" si="8">C130-B130</f>
        <v>0</v>
      </c>
      <c r="F130">
        <v>0</v>
      </c>
      <c r="G130">
        <v>0</v>
      </c>
      <c r="H130">
        <f t="shared" ref="H130:H193" si="9">F130-G130</f>
        <v>0</v>
      </c>
      <c r="J130">
        <v>9</v>
      </c>
      <c r="L130">
        <v>9</v>
      </c>
      <c r="N130">
        <f t="shared" ref="N130:N193" si="10">J130-L130</f>
        <v>0</v>
      </c>
      <c r="O130">
        <f t="shared" ref="O130:O193" si="11">K130-M130</f>
        <v>0</v>
      </c>
    </row>
    <row r="131" spans="1:15" x14ac:dyDescent="0.25">
      <c r="A131" s="18" t="s">
        <v>358</v>
      </c>
      <c r="B131">
        <v>0</v>
      </c>
      <c r="C131">
        <v>0</v>
      </c>
      <c r="D131">
        <f t="shared" si="8"/>
        <v>0</v>
      </c>
      <c r="F131">
        <v>0</v>
      </c>
      <c r="G131">
        <v>0</v>
      </c>
      <c r="H131">
        <f t="shared" si="9"/>
        <v>0</v>
      </c>
      <c r="J131">
        <v>0</v>
      </c>
      <c r="L131">
        <v>0</v>
      </c>
      <c r="N131">
        <f t="shared" si="10"/>
        <v>0</v>
      </c>
      <c r="O131">
        <f t="shared" si="11"/>
        <v>0</v>
      </c>
    </row>
    <row r="132" spans="1:15" x14ac:dyDescent="0.25">
      <c r="A132" s="19" t="s">
        <v>412</v>
      </c>
      <c r="B132">
        <v>3</v>
      </c>
      <c r="C132">
        <v>3</v>
      </c>
      <c r="D132">
        <f t="shared" si="8"/>
        <v>0</v>
      </c>
      <c r="F132">
        <v>5</v>
      </c>
      <c r="G132">
        <v>5</v>
      </c>
      <c r="H132">
        <f t="shared" si="9"/>
        <v>0</v>
      </c>
      <c r="N132">
        <f t="shared" si="10"/>
        <v>0</v>
      </c>
      <c r="O132">
        <f t="shared" si="11"/>
        <v>0</v>
      </c>
    </row>
    <row r="133" spans="1:15" x14ac:dyDescent="0.25">
      <c r="A133" s="18" t="s">
        <v>322</v>
      </c>
      <c r="B133">
        <v>1</v>
      </c>
      <c r="C133">
        <v>1</v>
      </c>
      <c r="D133">
        <f t="shared" si="8"/>
        <v>0</v>
      </c>
      <c r="F133">
        <v>0</v>
      </c>
      <c r="G133">
        <v>0</v>
      </c>
      <c r="H133">
        <f t="shared" si="9"/>
        <v>0</v>
      </c>
      <c r="J133">
        <v>0</v>
      </c>
      <c r="L133">
        <v>0</v>
      </c>
      <c r="N133">
        <f t="shared" si="10"/>
        <v>0</v>
      </c>
      <c r="O133">
        <f t="shared" si="11"/>
        <v>0</v>
      </c>
    </row>
    <row r="134" spans="1:15" x14ac:dyDescent="0.25">
      <c r="A134" s="19" t="s">
        <v>171</v>
      </c>
      <c r="B134">
        <v>1</v>
      </c>
      <c r="C134">
        <v>1</v>
      </c>
      <c r="D134">
        <f t="shared" si="8"/>
        <v>0</v>
      </c>
      <c r="F134">
        <v>0</v>
      </c>
      <c r="G134">
        <v>0</v>
      </c>
      <c r="H134">
        <f t="shared" si="9"/>
        <v>0</v>
      </c>
      <c r="J134">
        <v>9</v>
      </c>
      <c r="K134">
        <v>8</v>
      </c>
      <c r="L134">
        <v>9</v>
      </c>
      <c r="M134">
        <v>8</v>
      </c>
      <c r="N134">
        <f t="shared" si="10"/>
        <v>0</v>
      </c>
      <c r="O134">
        <f t="shared" si="11"/>
        <v>0</v>
      </c>
    </row>
    <row r="135" spans="1:15" x14ac:dyDescent="0.25">
      <c r="A135" s="18" t="s">
        <v>162</v>
      </c>
      <c r="B135">
        <v>5</v>
      </c>
      <c r="C135">
        <v>5</v>
      </c>
      <c r="D135">
        <f t="shared" si="8"/>
        <v>0</v>
      </c>
      <c r="F135">
        <v>0</v>
      </c>
      <c r="G135">
        <v>0</v>
      </c>
      <c r="H135">
        <f t="shared" si="9"/>
        <v>0</v>
      </c>
      <c r="J135">
        <v>13</v>
      </c>
      <c r="K135">
        <v>10</v>
      </c>
      <c r="L135">
        <v>13</v>
      </c>
      <c r="M135">
        <v>10</v>
      </c>
      <c r="N135">
        <f t="shared" si="10"/>
        <v>0</v>
      </c>
      <c r="O135">
        <f t="shared" si="11"/>
        <v>0</v>
      </c>
    </row>
    <row r="136" spans="1:15" x14ac:dyDescent="0.25">
      <c r="A136" s="19" t="s">
        <v>146</v>
      </c>
      <c r="B136">
        <v>0</v>
      </c>
      <c r="C136">
        <v>0</v>
      </c>
      <c r="D136">
        <f t="shared" si="8"/>
        <v>0</v>
      </c>
      <c r="F136">
        <v>0</v>
      </c>
      <c r="G136">
        <v>0</v>
      </c>
      <c r="H136">
        <f t="shared" si="9"/>
        <v>0</v>
      </c>
      <c r="J136">
        <v>0</v>
      </c>
      <c r="L136">
        <v>0</v>
      </c>
      <c r="N136">
        <f t="shared" si="10"/>
        <v>0</v>
      </c>
      <c r="O136">
        <f t="shared" si="11"/>
        <v>0</v>
      </c>
    </row>
    <row r="137" spans="1:15" x14ac:dyDescent="0.25">
      <c r="A137" s="18" t="s">
        <v>286</v>
      </c>
      <c r="B137">
        <v>8</v>
      </c>
      <c r="C137">
        <v>8</v>
      </c>
      <c r="D137">
        <f t="shared" si="8"/>
        <v>0</v>
      </c>
      <c r="F137">
        <v>5</v>
      </c>
      <c r="G137">
        <v>5</v>
      </c>
      <c r="H137">
        <f t="shared" si="9"/>
        <v>0</v>
      </c>
      <c r="J137">
        <v>9.5</v>
      </c>
      <c r="L137">
        <v>9.5</v>
      </c>
      <c r="N137">
        <f t="shared" si="10"/>
        <v>0</v>
      </c>
      <c r="O137">
        <f t="shared" si="11"/>
        <v>0</v>
      </c>
    </row>
    <row r="138" spans="1:15" x14ac:dyDescent="0.25">
      <c r="A138" s="19" t="s">
        <v>288</v>
      </c>
      <c r="B138">
        <v>8</v>
      </c>
      <c r="C138">
        <v>8</v>
      </c>
      <c r="D138">
        <f t="shared" si="8"/>
        <v>0</v>
      </c>
      <c r="F138">
        <v>5</v>
      </c>
      <c r="G138">
        <v>5</v>
      </c>
      <c r="H138">
        <f t="shared" si="9"/>
        <v>0</v>
      </c>
      <c r="J138">
        <v>15</v>
      </c>
      <c r="K138">
        <v>10.5</v>
      </c>
      <c r="L138">
        <v>15</v>
      </c>
      <c r="M138">
        <v>10.5</v>
      </c>
      <c r="N138">
        <f t="shared" si="10"/>
        <v>0</v>
      </c>
      <c r="O138">
        <f t="shared" si="11"/>
        <v>0</v>
      </c>
    </row>
    <row r="139" spans="1:15" x14ac:dyDescent="0.25">
      <c r="A139" s="18" t="s">
        <v>179</v>
      </c>
      <c r="B139">
        <v>4</v>
      </c>
      <c r="C139">
        <v>4</v>
      </c>
      <c r="D139">
        <f t="shared" si="8"/>
        <v>0</v>
      </c>
      <c r="F139">
        <v>0</v>
      </c>
      <c r="G139">
        <v>0</v>
      </c>
      <c r="H139">
        <f t="shared" si="9"/>
        <v>0</v>
      </c>
      <c r="J139">
        <v>13</v>
      </c>
      <c r="K139">
        <v>11</v>
      </c>
      <c r="L139">
        <v>13</v>
      </c>
      <c r="M139">
        <v>11</v>
      </c>
      <c r="N139">
        <f t="shared" si="10"/>
        <v>0</v>
      </c>
      <c r="O139">
        <f t="shared" si="11"/>
        <v>0</v>
      </c>
    </row>
    <row r="140" spans="1:15" x14ac:dyDescent="0.25">
      <c r="A140" s="19" t="s">
        <v>427</v>
      </c>
      <c r="B140">
        <v>1</v>
      </c>
      <c r="C140">
        <v>1</v>
      </c>
      <c r="D140">
        <f t="shared" si="8"/>
        <v>0</v>
      </c>
      <c r="F140">
        <v>0</v>
      </c>
      <c r="G140">
        <v>0</v>
      </c>
      <c r="H140">
        <f t="shared" si="9"/>
        <v>0</v>
      </c>
      <c r="N140">
        <f t="shared" si="10"/>
        <v>0</v>
      </c>
      <c r="O140">
        <f t="shared" si="11"/>
        <v>0</v>
      </c>
    </row>
    <row r="141" spans="1:15" x14ac:dyDescent="0.25">
      <c r="A141" s="18" t="s">
        <v>199</v>
      </c>
      <c r="B141">
        <v>6</v>
      </c>
      <c r="C141">
        <v>6</v>
      </c>
      <c r="D141">
        <f t="shared" si="8"/>
        <v>0</v>
      </c>
      <c r="F141">
        <v>5</v>
      </c>
      <c r="G141">
        <v>5</v>
      </c>
      <c r="H141">
        <f t="shared" si="9"/>
        <v>0</v>
      </c>
      <c r="J141">
        <v>12.5</v>
      </c>
      <c r="K141">
        <v>15</v>
      </c>
      <c r="L141">
        <v>12.5</v>
      </c>
      <c r="M141">
        <v>15</v>
      </c>
      <c r="N141">
        <f t="shared" si="10"/>
        <v>0</v>
      </c>
      <c r="O141">
        <f t="shared" si="11"/>
        <v>0</v>
      </c>
    </row>
    <row r="142" spans="1:15" x14ac:dyDescent="0.25">
      <c r="A142" s="19" t="s">
        <v>344</v>
      </c>
      <c r="B142">
        <v>1</v>
      </c>
      <c r="C142">
        <v>1</v>
      </c>
      <c r="D142">
        <f t="shared" si="8"/>
        <v>0</v>
      </c>
      <c r="F142">
        <v>0</v>
      </c>
      <c r="G142">
        <v>0</v>
      </c>
      <c r="H142">
        <f t="shared" si="9"/>
        <v>0</v>
      </c>
      <c r="J142">
        <v>0</v>
      </c>
      <c r="K142">
        <v>0</v>
      </c>
      <c r="L142">
        <v>0</v>
      </c>
      <c r="M142">
        <v>0</v>
      </c>
      <c r="N142">
        <f t="shared" si="10"/>
        <v>0</v>
      </c>
      <c r="O142">
        <f t="shared" si="11"/>
        <v>0</v>
      </c>
    </row>
    <row r="143" spans="1:15" x14ac:dyDescent="0.25">
      <c r="A143" s="18" t="s">
        <v>296</v>
      </c>
      <c r="B143">
        <v>5</v>
      </c>
      <c r="C143">
        <v>5</v>
      </c>
      <c r="D143">
        <f t="shared" si="8"/>
        <v>0</v>
      </c>
      <c r="F143">
        <v>5</v>
      </c>
      <c r="G143">
        <v>5</v>
      </c>
      <c r="H143">
        <f t="shared" si="9"/>
        <v>0</v>
      </c>
      <c r="J143">
        <v>13</v>
      </c>
      <c r="K143">
        <v>11</v>
      </c>
      <c r="L143">
        <v>13</v>
      </c>
      <c r="M143">
        <v>11</v>
      </c>
      <c r="N143">
        <f t="shared" si="10"/>
        <v>0</v>
      </c>
      <c r="O143">
        <f t="shared" si="11"/>
        <v>0</v>
      </c>
    </row>
    <row r="144" spans="1:15" x14ac:dyDescent="0.25">
      <c r="A144" s="19" t="s">
        <v>502</v>
      </c>
      <c r="B144">
        <v>0</v>
      </c>
      <c r="C144">
        <v>0</v>
      </c>
      <c r="D144">
        <f t="shared" si="8"/>
        <v>0</v>
      </c>
      <c r="F144">
        <v>0</v>
      </c>
      <c r="G144">
        <v>0</v>
      </c>
      <c r="H144">
        <f t="shared" si="9"/>
        <v>0</v>
      </c>
      <c r="J144">
        <v>0</v>
      </c>
      <c r="K144">
        <v>0</v>
      </c>
      <c r="L144">
        <v>0</v>
      </c>
      <c r="M144">
        <v>0</v>
      </c>
      <c r="N144">
        <f t="shared" si="10"/>
        <v>0</v>
      </c>
      <c r="O144">
        <f t="shared" si="11"/>
        <v>0</v>
      </c>
    </row>
    <row r="145" spans="1:15" x14ac:dyDescent="0.25">
      <c r="A145" s="18" t="s">
        <v>211</v>
      </c>
      <c r="B145">
        <v>6</v>
      </c>
      <c r="C145">
        <v>6</v>
      </c>
      <c r="D145">
        <f t="shared" si="8"/>
        <v>0</v>
      </c>
      <c r="F145">
        <v>0</v>
      </c>
      <c r="G145">
        <v>0</v>
      </c>
      <c r="H145">
        <f t="shared" si="9"/>
        <v>0</v>
      </c>
      <c r="J145">
        <v>12.5</v>
      </c>
      <c r="K145">
        <v>8</v>
      </c>
      <c r="L145">
        <v>12.5</v>
      </c>
      <c r="M145">
        <v>8</v>
      </c>
      <c r="N145">
        <f t="shared" si="10"/>
        <v>0</v>
      </c>
      <c r="O145">
        <f t="shared" si="11"/>
        <v>0</v>
      </c>
    </row>
    <row r="146" spans="1:15" x14ac:dyDescent="0.25">
      <c r="A146" s="19" t="s">
        <v>500</v>
      </c>
      <c r="B146">
        <v>0</v>
      </c>
      <c r="C146">
        <v>0</v>
      </c>
      <c r="D146">
        <f t="shared" si="8"/>
        <v>0</v>
      </c>
      <c r="F146">
        <v>0</v>
      </c>
      <c r="G146">
        <v>0</v>
      </c>
      <c r="H146">
        <f t="shared" si="9"/>
        <v>0</v>
      </c>
      <c r="J146">
        <v>0</v>
      </c>
      <c r="K146">
        <v>0</v>
      </c>
      <c r="L146">
        <v>0</v>
      </c>
      <c r="M146">
        <v>0</v>
      </c>
      <c r="N146">
        <f t="shared" si="10"/>
        <v>0</v>
      </c>
      <c r="O146">
        <f t="shared" si="11"/>
        <v>0</v>
      </c>
    </row>
    <row r="147" spans="1:15" x14ac:dyDescent="0.25">
      <c r="A147" s="18" t="s">
        <v>511</v>
      </c>
      <c r="B147">
        <v>6</v>
      </c>
      <c r="C147">
        <v>6</v>
      </c>
      <c r="D147">
        <f t="shared" si="8"/>
        <v>0</v>
      </c>
      <c r="F147">
        <v>0</v>
      </c>
      <c r="G147">
        <v>0</v>
      </c>
      <c r="H147">
        <f t="shared" si="9"/>
        <v>0</v>
      </c>
      <c r="J147">
        <v>11</v>
      </c>
      <c r="K147">
        <v>9</v>
      </c>
      <c r="L147">
        <v>11</v>
      </c>
      <c r="M147">
        <v>9</v>
      </c>
      <c r="N147">
        <f t="shared" si="10"/>
        <v>0</v>
      </c>
      <c r="O147">
        <f t="shared" si="11"/>
        <v>0</v>
      </c>
    </row>
    <row r="148" spans="1:15" x14ac:dyDescent="0.25">
      <c r="A148" s="19" t="s">
        <v>429</v>
      </c>
      <c r="B148">
        <v>5</v>
      </c>
      <c r="C148">
        <v>5</v>
      </c>
      <c r="D148">
        <f t="shared" si="8"/>
        <v>0</v>
      </c>
      <c r="F148">
        <v>0</v>
      </c>
      <c r="G148">
        <v>0</v>
      </c>
      <c r="H148">
        <f t="shared" si="9"/>
        <v>0</v>
      </c>
      <c r="N148">
        <f t="shared" si="10"/>
        <v>0</v>
      </c>
      <c r="O148">
        <f t="shared" si="11"/>
        <v>0</v>
      </c>
    </row>
    <row r="149" spans="1:15" x14ac:dyDescent="0.25">
      <c r="A149" s="18" t="s">
        <v>396</v>
      </c>
      <c r="B149">
        <v>5</v>
      </c>
      <c r="C149">
        <v>5</v>
      </c>
      <c r="D149">
        <f t="shared" si="8"/>
        <v>0</v>
      </c>
      <c r="F149">
        <v>5</v>
      </c>
      <c r="G149">
        <v>5</v>
      </c>
      <c r="H149">
        <f t="shared" si="9"/>
        <v>0</v>
      </c>
      <c r="J149">
        <v>11</v>
      </c>
      <c r="K149">
        <v>9</v>
      </c>
      <c r="L149">
        <v>11</v>
      </c>
      <c r="M149">
        <v>9</v>
      </c>
      <c r="N149">
        <f t="shared" si="10"/>
        <v>0</v>
      </c>
      <c r="O149">
        <f t="shared" si="11"/>
        <v>0</v>
      </c>
    </row>
    <row r="150" spans="1:15" x14ac:dyDescent="0.25">
      <c r="A150" s="19" t="s">
        <v>530</v>
      </c>
      <c r="B150">
        <v>0</v>
      </c>
      <c r="C150">
        <v>0</v>
      </c>
      <c r="D150">
        <f t="shared" si="8"/>
        <v>0</v>
      </c>
      <c r="F150">
        <v>0</v>
      </c>
      <c r="G150">
        <v>0</v>
      </c>
      <c r="H150">
        <f t="shared" si="9"/>
        <v>0</v>
      </c>
      <c r="J150">
        <v>13.5</v>
      </c>
      <c r="K150">
        <v>11.5</v>
      </c>
      <c r="L150">
        <v>13.5</v>
      </c>
      <c r="M150">
        <v>11.5</v>
      </c>
      <c r="N150">
        <f t="shared" si="10"/>
        <v>0</v>
      </c>
      <c r="O150">
        <f t="shared" si="11"/>
        <v>0</v>
      </c>
    </row>
    <row r="151" spans="1:15" x14ac:dyDescent="0.25">
      <c r="A151" s="18" t="s">
        <v>135</v>
      </c>
      <c r="B151">
        <v>6</v>
      </c>
      <c r="C151">
        <v>6</v>
      </c>
      <c r="D151">
        <f t="shared" si="8"/>
        <v>0</v>
      </c>
      <c r="F151">
        <v>5</v>
      </c>
      <c r="G151">
        <v>5</v>
      </c>
      <c r="H151">
        <f t="shared" si="9"/>
        <v>0</v>
      </c>
      <c r="J151">
        <v>12</v>
      </c>
      <c r="K151">
        <v>12</v>
      </c>
      <c r="L151">
        <v>12</v>
      </c>
      <c r="M151">
        <v>12</v>
      </c>
      <c r="N151">
        <f t="shared" si="10"/>
        <v>0</v>
      </c>
      <c r="O151">
        <f t="shared" si="11"/>
        <v>0</v>
      </c>
    </row>
    <row r="152" spans="1:15" x14ac:dyDescent="0.25">
      <c r="A152" s="19" t="s">
        <v>57</v>
      </c>
      <c r="B152">
        <v>7</v>
      </c>
      <c r="C152">
        <v>7</v>
      </c>
      <c r="D152">
        <f t="shared" si="8"/>
        <v>0</v>
      </c>
      <c r="F152">
        <v>5</v>
      </c>
      <c r="G152">
        <v>5</v>
      </c>
      <c r="H152">
        <f t="shared" si="9"/>
        <v>0</v>
      </c>
      <c r="J152">
        <v>0</v>
      </c>
      <c r="K152">
        <v>0</v>
      </c>
      <c r="L152">
        <v>0</v>
      </c>
      <c r="M152">
        <v>0</v>
      </c>
      <c r="N152">
        <f t="shared" si="10"/>
        <v>0</v>
      </c>
      <c r="O152">
        <f t="shared" si="11"/>
        <v>0</v>
      </c>
    </row>
    <row r="153" spans="1:15" x14ac:dyDescent="0.25">
      <c r="A153" s="18" t="s">
        <v>324</v>
      </c>
      <c r="B153">
        <v>1</v>
      </c>
      <c r="C153">
        <v>1</v>
      </c>
      <c r="D153">
        <f t="shared" si="8"/>
        <v>0</v>
      </c>
      <c r="F153">
        <v>0</v>
      </c>
      <c r="G153">
        <v>0</v>
      </c>
      <c r="H153">
        <f t="shared" si="9"/>
        <v>0</v>
      </c>
      <c r="J153">
        <v>0</v>
      </c>
      <c r="L153">
        <v>0</v>
      </c>
      <c r="N153">
        <f t="shared" si="10"/>
        <v>0</v>
      </c>
      <c r="O153">
        <f t="shared" si="11"/>
        <v>0</v>
      </c>
    </row>
    <row r="154" spans="1:15" x14ac:dyDescent="0.25">
      <c r="A154" s="19" t="s">
        <v>175</v>
      </c>
      <c r="B154">
        <v>9</v>
      </c>
      <c r="C154">
        <v>9</v>
      </c>
      <c r="D154">
        <f t="shared" si="8"/>
        <v>0</v>
      </c>
      <c r="F154">
        <v>5</v>
      </c>
      <c r="G154">
        <v>5</v>
      </c>
      <c r="H154">
        <f t="shared" si="9"/>
        <v>0</v>
      </c>
      <c r="J154">
        <v>15</v>
      </c>
      <c r="K154">
        <v>12</v>
      </c>
      <c r="L154">
        <v>15</v>
      </c>
      <c r="M154">
        <v>12</v>
      </c>
      <c r="N154">
        <f t="shared" si="10"/>
        <v>0</v>
      </c>
      <c r="O154">
        <f t="shared" si="11"/>
        <v>0</v>
      </c>
    </row>
    <row r="155" spans="1:15" x14ac:dyDescent="0.25">
      <c r="A155" s="18" t="s">
        <v>352</v>
      </c>
      <c r="B155">
        <v>1</v>
      </c>
      <c r="C155">
        <v>1</v>
      </c>
      <c r="D155">
        <f t="shared" si="8"/>
        <v>0</v>
      </c>
      <c r="F155">
        <v>0</v>
      </c>
      <c r="G155">
        <v>0</v>
      </c>
      <c r="H155">
        <f t="shared" si="9"/>
        <v>0</v>
      </c>
      <c r="J155">
        <v>0</v>
      </c>
      <c r="L155">
        <v>0</v>
      </c>
      <c r="N155">
        <f t="shared" si="10"/>
        <v>0</v>
      </c>
      <c r="O155">
        <f t="shared" si="11"/>
        <v>0</v>
      </c>
    </row>
    <row r="156" spans="1:15" x14ac:dyDescent="0.25">
      <c r="A156" s="19" t="s">
        <v>392</v>
      </c>
      <c r="B156">
        <v>5</v>
      </c>
      <c r="C156">
        <v>5</v>
      </c>
      <c r="D156">
        <f t="shared" si="8"/>
        <v>0</v>
      </c>
      <c r="F156">
        <v>5</v>
      </c>
      <c r="G156">
        <v>5</v>
      </c>
      <c r="H156">
        <f t="shared" si="9"/>
        <v>0</v>
      </c>
      <c r="N156">
        <f t="shared" si="10"/>
        <v>0</v>
      </c>
      <c r="O156">
        <f t="shared" si="11"/>
        <v>0</v>
      </c>
    </row>
    <row r="157" spans="1:15" x14ac:dyDescent="0.25">
      <c r="A157" s="18" t="s">
        <v>186</v>
      </c>
      <c r="B157">
        <v>7</v>
      </c>
      <c r="C157">
        <v>7</v>
      </c>
      <c r="D157">
        <f t="shared" si="8"/>
        <v>0</v>
      </c>
      <c r="F157">
        <v>5</v>
      </c>
      <c r="G157">
        <v>5</v>
      </c>
      <c r="H157">
        <f t="shared" si="9"/>
        <v>0</v>
      </c>
      <c r="J157">
        <v>15</v>
      </c>
      <c r="K157">
        <v>13.5</v>
      </c>
      <c r="L157">
        <v>15</v>
      </c>
      <c r="M157">
        <v>13.5</v>
      </c>
      <c r="N157">
        <f t="shared" si="10"/>
        <v>0</v>
      </c>
      <c r="O157">
        <f t="shared" si="11"/>
        <v>0</v>
      </c>
    </row>
    <row r="158" spans="1:15" x14ac:dyDescent="0.25">
      <c r="A158" s="19" t="s">
        <v>316</v>
      </c>
      <c r="B158">
        <v>6</v>
      </c>
      <c r="C158">
        <v>6</v>
      </c>
      <c r="D158">
        <f t="shared" si="8"/>
        <v>0</v>
      </c>
      <c r="F158">
        <v>5</v>
      </c>
      <c r="G158">
        <v>5</v>
      </c>
      <c r="H158">
        <f t="shared" si="9"/>
        <v>0</v>
      </c>
      <c r="J158">
        <v>15</v>
      </c>
      <c r="K158">
        <v>13</v>
      </c>
      <c r="L158">
        <v>15</v>
      </c>
      <c r="M158">
        <v>13</v>
      </c>
      <c r="N158">
        <f t="shared" si="10"/>
        <v>0</v>
      </c>
      <c r="O158">
        <f t="shared" si="11"/>
        <v>0</v>
      </c>
    </row>
    <row r="159" spans="1:15" x14ac:dyDescent="0.25">
      <c r="A159" s="18" t="s">
        <v>384</v>
      </c>
      <c r="B159">
        <v>5</v>
      </c>
      <c r="C159">
        <v>5</v>
      </c>
      <c r="D159">
        <f t="shared" si="8"/>
        <v>0</v>
      </c>
      <c r="F159">
        <v>5</v>
      </c>
      <c r="G159">
        <v>5</v>
      </c>
      <c r="H159">
        <f t="shared" si="9"/>
        <v>0</v>
      </c>
      <c r="J159">
        <v>9.5</v>
      </c>
      <c r="K159">
        <v>0</v>
      </c>
      <c r="L159">
        <v>9.5</v>
      </c>
      <c r="M159">
        <v>0</v>
      </c>
      <c r="N159">
        <f t="shared" si="10"/>
        <v>0</v>
      </c>
      <c r="O159">
        <f t="shared" si="11"/>
        <v>0</v>
      </c>
    </row>
    <row r="160" spans="1:15" x14ac:dyDescent="0.25">
      <c r="A160" s="19" t="s">
        <v>307</v>
      </c>
      <c r="B160">
        <v>10</v>
      </c>
      <c r="C160">
        <v>10</v>
      </c>
      <c r="D160">
        <f t="shared" si="8"/>
        <v>0</v>
      </c>
      <c r="F160">
        <v>5</v>
      </c>
      <c r="G160">
        <v>5</v>
      </c>
      <c r="H160">
        <f t="shared" si="9"/>
        <v>0</v>
      </c>
      <c r="J160">
        <v>15</v>
      </c>
      <c r="K160">
        <v>15</v>
      </c>
      <c r="L160">
        <v>15</v>
      </c>
      <c r="M160">
        <v>15</v>
      </c>
      <c r="N160">
        <f t="shared" si="10"/>
        <v>0</v>
      </c>
      <c r="O160">
        <f t="shared" si="11"/>
        <v>0</v>
      </c>
    </row>
    <row r="161" spans="1:15" x14ac:dyDescent="0.25">
      <c r="A161" s="18" t="s">
        <v>334</v>
      </c>
      <c r="B161">
        <v>1</v>
      </c>
      <c r="C161">
        <v>1</v>
      </c>
      <c r="D161">
        <f t="shared" si="8"/>
        <v>0</v>
      </c>
      <c r="F161">
        <v>0</v>
      </c>
      <c r="G161">
        <v>0</v>
      </c>
      <c r="H161">
        <f t="shared" si="9"/>
        <v>0</v>
      </c>
      <c r="J161">
        <v>0</v>
      </c>
      <c r="K161">
        <v>0</v>
      </c>
      <c r="L161">
        <v>0</v>
      </c>
      <c r="M161">
        <v>0</v>
      </c>
      <c r="N161">
        <f t="shared" si="10"/>
        <v>0</v>
      </c>
      <c r="O161">
        <f t="shared" si="11"/>
        <v>0</v>
      </c>
    </row>
    <row r="162" spans="1:15" x14ac:dyDescent="0.25">
      <c r="A162" s="19" t="s">
        <v>342</v>
      </c>
      <c r="B162">
        <v>5</v>
      </c>
      <c r="C162">
        <v>5</v>
      </c>
      <c r="D162">
        <f t="shared" si="8"/>
        <v>0</v>
      </c>
      <c r="F162">
        <v>0</v>
      </c>
      <c r="G162">
        <v>0</v>
      </c>
      <c r="H162">
        <f t="shared" si="9"/>
        <v>0</v>
      </c>
      <c r="J162">
        <v>11.5</v>
      </c>
      <c r="K162">
        <v>11.5</v>
      </c>
      <c r="L162">
        <v>11.5</v>
      </c>
      <c r="M162">
        <v>11.5</v>
      </c>
      <c r="N162">
        <f t="shared" si="10"/>
        <v>0</v>
      </c>
      <c r="O162">
        <f t="shared" si="11"/>
        <v>0</v>
      </c>
    </row>
    <row r="163" spans="1:15" x14ac:dyDescent="0.25">
      <c r="A163" s="18" t="s">
        <v>190</v>
      </c>
      <c r="B163">
        <v>10</v>
      </c>
      <c r="C163">
        <v>10</v>
      </c>
      <c r="D163">
        <f t="shared" si="8"/>
        <v>0</v>
      </c>
      <c r="F163">
        <v>5</v>
      </c>
      <c r="G163">
        <v>5</v>
      </c>
      <c r="H163">
        <f t="shared" si="9"/>
        <v>0</v>
      </c>
      <c r="J163">
        <v>15</v>
      </c>
      <c r="K163">
        <v>14.5</v>
      </c>
      <c r="L163">
        <v>15</v>
      </c>
      <c r="M163">
        <v>14.5</v>
      </c>
      <c r="N163">
        <f t="shared" si="10"/>
        <v>0</v>
      </c>
      <c r="O163">
        <f t="shared" si="11"/>
        <v>0</v>
      </c>
    </row>
    <row r="164" spans="1:15" x14ac:dyDescent="0.25">
      <c r="A164" s="19" t="s">
        <v>272</v>
      </c>
      <c r="B164">
        <v>6</v>
      </c>
      <c r="C164">
        <v>6</v>
      </c>
      <c r="D164">
        <f t="shared" si="8"/>
        <v>0</v>
      </c>
      <c r="F164">
        <v>5</v>
      </c>
      <c r="G164">
        <v>5</v>
      </c>
      <c r="H164">
        <f t="shared" si="9"/>
        <v>0</v>
      </c>
      <c r="J164">
        <v>15</v>
      </c>
      <c r="K164">
        <v>12</v>
      </c>
      <c r="L164">
        <v>15</v>
      </c>
      <c r="M164">
        <v>12</v>
      </c>
      <c r="N164">
        <f t="shared" si="10"/>
        <v>0</v>
      </c>
      <c r="O164">
        <f t="shared" si="11"/>
        <v>0</v>
      </c>
    </row>
    <row r="165" spans="1:15" x14ac:dyDescent="0.25">
      <c r="A165" s="18" t="s">
        <v>300</v>
      </c>
      <c r="B165">
        <v>5</v>
      </c>
      <c r="C165">
        <v>5</v>
      </c>
      <c r="D165">
        <f t="shared" si="8"/>
        <v>0</v>
      </c>
      <c r="F165">
        <v>5</v>
      </c>
      <c r="G165">
        <v>5</v>
      </c>
      <c r="H165">
        <f t="shared" si="9"/>
        <v>0</v>
      </c>
      <c r="J165">
        <v>11</v>
      </c>
      <c r="L165">
        <v>11</v>
      </c>
      <c r="N165">
        <f t="shared" si="10"/>
        <v>0</v>
      </c>
      <c r="O165">
        <f t="shared" si="11"/>
        <v>0</v>
      </c>
    </row>
    <row r="166" spans="1:15" x14ac:dyDescent="0.25">
      <c r="A166" s="19" t="s">
        <v>215</v>
      </c>
      <c r="B166">
        <v>9</v>
      </c>
      <c r="C166">
        <v>9</v>
      </c>
      <c r="D166">
        <f t="shared" si="8"/>
        <v>0</v>
      </c>
      <c r="F166">
        <v>5</v>
      </c>
      <c r="G166">
        <v>5</v>
      </c>
      <c r="H166">
        <f t="shared" si="9"/>
        <v>0</v>
      </c>
      <c r="J166">
        <v>14.5</v>
      </c>
      <c r="K166">
        <v>9.5</v>
      </c>
      <c r="L166">
        <v>14.5</v>
      </c>
      <c r="M166">
        <v>9.5</v>
      </c>
      <c r="N166">
        <f t="shared" si="10"/>
        <v>0</v>
      </c>
      <c r="O166">
        <f t="shared" si="11"/>
        <v>0</v>
      </c>
    </row>
    <row r="167" spans="1:15" x14ac:dyDescent="0.25">
      <c r="A167" s="18" t="s">
        <v>158</v>
      </c>
      <c r="B167">
        <v>5</v>
      </c>
      <c r="C167">
        <v>5</v>
      </c>
      <c r="D167">
        <f t="shared" si="8"/>
        <v>0</v>
      </c>
      <c r="F167">
        <v>5</v>
      </c>
      <c r="G167">
        <v>5</v>
      </c>
      <c r="H167">
        <f t="shared" si="9"/>
        <v>0</v>
      </c>
      <c r="J167">
        <v>14</v>
      </c>
      <c r="K167">
        <v>14</v>
      </c>
      <c r="L167">
        <v>14</v>
      </c>
      <c r="M167">
        <v>14</v>
      </c>
      <c r="N167">
        <f t="shared" si="10"/>
        <v>0</v>
      </c>
      <c r="O167">
        <f t="shared" si="11"/>
        <v>0</v>
      </c>
    </row>
    <row r="168" spans="1:15" x14ac:dyDescent="0.25">
      <c r="A168" s="19" t="s">
        <v>65</v>
      </c>
      <c r="B168">
        <v>5</v>
      </c>
      <c r="C168">
        <v>5</v>
      </c>
      <c r="D168">
        <f t="shared" si="8"/>
        <v>0</v>
      </c>
      <c r="F168">
        <v>0</v>
      </c>
      <c r="G168">
        <v>0</v>
      </c>
      <c r="H168">
        <f t="shared" si="9"/>
        <v>0</v>
      </c>
      <c r="J168">
        <v>11</v>
      </c>
      <c r="K168">
        <v>12</v>
      </c>
      <c r="L168">
        <v>11</v>
      </c>
      <c r="M168">
        <v>12</v>
      </c>
      <c r="N168">
        <f t="shared" si="10"/>
        <v>0</v>
      </c>
      <c r="O168">
        <f t="shared" si="11"/>
        <v>0</v>
      </c>
    </row>
    <row r="169" spans="1:15" x14ac:dyDescent="0.25">
      <c r="A169" s="18" t="s">
        <v>142</v>
      </c>
      <c r="B169">
        <v>0</v>
      </c>
      <c r="C169">
        <v>0</v>
      </c>
      <c r="D169">
        <f t="shared" si="8"/>
        <v>0</v>
      </c>
      <c r="F169">
        <v>0</v>
      </c>
      <c r="G169">
        <v>0</v>
      </c>
      <c r="H169">
        <f t="shared" si="9"/>
        <v>0</v>
      </c>
      <c r="J169">
        <v>0</v>
      </c>
      <c r="L169">
        <v>0</v>
      </c>
      <c r="N169">
        <f t="shared" si="10"/>
        <v>0</v>
      </c>
      <c r="O169">
        <f t="shared" si="11"/>
        <v>0</v>
      </c>
    </row>
    <row r="170" spans="1:15" x14ac:dyDescent="0.25">
      <c r="A170" s="19" t="s">
        <v>294</v>
      </c>
      <c r="B170">
        <v>6</v>
      </c>
      <c r="C170">
        <v>6</v>
      </c>
      <c r="D170">
        <f t="shared" si="8"/>
        <v>0</v>
      </c>
      <c r="F170">
        <v>5</v>
      </c>
      <c r="G170">
        <v>5</v>
      </c>
      <c r="H170">
        <f t="shared" si="9"/>
        <v>0</v>
      </c>
      <c r="J170">
        <v>15</v>
      </c>
      <c r="K170">
        <v>10</v>
      </c>
      <c r="L170">
        <v>15</v>
      </c>
      <c r="M170">
        <v>10</v>
      </c>
      <c r="N170">
        <f t="shared" si="10"/>
        <v>0</v>
      </c>
      <c r="O170">
        <f t="shared" si="11"/>
        <v>0</v>
      </c>
    </row>
    <row r="171" spans="1:15" x14ac:dyDescent="0.25">
      <c r="A171" s="18" t="s">
        <v>156</v>
      </c>
      <c r="B171">
        <v>0</v>
      </c>
      <c r="C171">
        <v>0</v>
      </c>
      <c r="D171">
        <f t="shared" si="8"/>
        <v>0</v>
      </c>
      <c r="F171">
        <v>0</v>
      </c>
      <c r="G171">
        <v>0</v>
      </c>
      <c r="H171">
        <f t="shared" si="9"/>
        <v>0</v>
      </c>
      <c r="J171">
        <v>0</v>
      </c>
      <c r="L171">
        <v>0</v>
      </c>
      <c r="N171">
        <f t="shared" si="10"/>
        <v>0</v>
      </c>
      <c r="O171">
        <f t="shared" si="11"/>
        <v>0</v>
      </c>
    </row>
    <row r="172" spans="1:15" x14ac:dyDescent="0.25">
      <c r="A172" s="19" t="s">
        <v>506</v>
      </c>
      <c r="B172">
        <v>0</v>
      </c>
      <c r="C172">
        <v>0</v>
      </c>
      <c r="D172">
        <f t="shared" si="8"/>
        <v>0</v>
      </c>
      <c r="F172">
        <v>0</v>
      </c>
      <c r="G172">
        <v>0</v>
      </c>
      <c r="H172">
        <f t="shared" si="9"/>
        <v>0</v>
      </c>
      <c r="K172">
        <v>8.5</v>
      </c>
      <c r="M172">
        <v>8.5</v>
      </c>
      <c r="N172">
        <f t="shared" si="10"/>
        <v>0</v>
      </c>
      <c r="O172">
        <f t="shared" si="11"/>
        <v>0</v>
      </c>
    </row>
    <row r="173" spans="1:15" x14ac:dyDescent="0.25">
      <c r="A173" s="18" t="s">
        <v>489</v>
      </c>
      <c r="B173">
        <v>0</v>
      </c>
      <c r="C173">
        <v>0</v>
      </c>
      <c r="D173">
        <f t="shared" si="8"/>
        <v>0</v>
      </c>
      <c r="F173">
        <v>0</v>
      </c>
      <c r="G173">
        <v>0</v>
      </c>
      <c r="H173">
        <f t="shared" si="9"/>
        <v>0</v>
      </c>
      <c r="N173">
        <f t="shared" si="10"/>
        <v>0</v>
      </c>
      <c r="O173">
        <f t="shared" si="11"/>
        <v>0</v>
      </c>
    </row>
    <row r="174" spans="1:15" x14ac:dyDescent="0.25">
      <c r="A174" s="19" t="s">
        <v>137</v>
      </c>
      <c r="B174">
        <v>0</v>
      </c>
      <c r="C174">
        <v>0</v>
      </c>
      <c r="D174">
        <f t="shared" si="8"/>
        <v>0</v>
      </c>
      <c r="F174">
        <v>0</v>
      </c>
      <c r="G174">
        <v>0</v>
      </c>
      <c r="H174">
        <f t="shared" si="9"/>
        <v>0</v>
      </c>
      <c r="J174">
        <v>0</v>
      </c>
      <c r="L174">
        <v>0</v>
      </c>
      <c r="N174">
        <f t="shared" si="10"/>
        <v>0</v>
      </c>
      <c r="O174">
        <f t="shared" si="11"/>
        <v>0</v>
      </c>
    </row>
    <row r="175" spans="1:15" x14ac:dyDescent="0.25">
      <c r="A175" s="18" t="s">
        <v>152</v>
      </c>
      <c r="B175">
        <v>1</v>
      </c>
      <c r="C175">
        <v>1</v>
      </c>
      <c r="D175">
        <f t="shared" si="8"/>
        <v>0</v>
      </c>
      <c r="F175">
        <v>0</v>
      </c>
      <c r="G175">
        <v>0</v>
      </c>
      <c r="H175">
        <f t="shared" si="9"/>
        <v>0</v>
      </c>
      <c r="J175">
        <v>11</v>
      </c>
      <c r="K175">
        <v>8</v>
      </c>
      <c r="L175">
        <v>11</v>
      </c>
      <c r="M175">
        <v>8</v>
      </c>
      <c r="N175">
        <f t="shared" si="10"/>
        <v>0</v>
      </c>
      <c r="O175">
        <f t="shared" si="11"/>
        <v>0</v>
      </c>
    </row>
    <row r="176" spans="1:15" x14ac:dyDescent="0.25">
      <c r="A176" s="19" t="s">
        <v>160</v>
      </c>
      <c r="B176">
        <v>1</v>
      </c>
      <c r="C176">
        <v>1</v>
      </c>
      <c r="D176">
        <f t="shared" si="8"/>
        <v>0</v>
      </c>
      <c r="F176">
        <v>0</v>
      </c>
      <c r="G176">
        <v>0</v>
      </c>
      <c r="H176">
        <f t="shared" si="9"/>
        <v>0</v>
      </c>
      <c r="J176">
        <v>0</v>
      </c>
      <c r="K176">
        <v>0</v>
      </c>
      <c r="L176">
        <v>0</v>
      </c>
      <c r="M176">
        <v>0</v>
      </c>
      <c r="N176">
        <f t="shared" si="10"/>
        <v>0</v>
      </c>
      <c r="O176">
        <f t="shared" si="11"/>
        <v>0</v>
      </c>
    </row>
    <row r="177" spans="1:15" x14ac:dyDescent="0.25">
      <c r="A177" s="18" t="s">
        <v>298</v>
      </c>
      <c r="B177">
        <v>6</v>
      </c>
      <c r="C177">
        <v>6</v>
      </c>
      <c r="D177">
        <f t="shared" si="8"/>
        <v>0</v>
      </c>
      <c r="F177">
        <v>5</v>
      </c>
      <c r="G177">
        <v>5</v>
      </c>
      <c r="H177">
        <f t="shared" si="9"/>
        <v>0</v>
      </c>
      <c r="J177">
        <v>9</v>
      </c>
      <c r="K177">
        <v>11</v>
      </c>
      <c r="L177">
        <v>9</v>
      </c>
      <c r="M177">
        <v>11</v>
      </c>
      <c r="N177">
        <f t="shared" si="10"/>
        <v>0</v>
      </c>
      <c r="O177">
        <f t="shared" si="11"/>
        <v>0</v>
      </c>
    </row>
    <row r="178" spans="1:15" x14ac:dyDescent="0.25">
      <c r="A178" s="19" t="s">
        <v>340</v>
      </c>
      <c r="B178">
        <v>2.5</v>
      </c>
      <c r="C178">
        <v>2.5</v>
      </c>
      <c r="D178">
        <f t="shared" si="8"/>
        <v>0</v>
      </c>
      <c r="F178">
        <v>5</v>
      </c>
      <c r="G178">
        <v>5</v>
      </c>
      <c r="H178">
        <f t="shared" si="9"/>
        <v>0</v>
      </c>
      <c r="J178">
        <v>9</v>
      </c>
      <c r="K178">
        <v>9</v>
      </c>
      <c r="L178">
        <v>9</v>
      </c>
      <c r="M178">
        <v>9</v>
      </c>
      <c r="N178">
        <f t="shared" si="10"/>
        <v>0</v>
      </c>
      <c r="O178">
        <f t="shared" si="11"/>
        <v>0</v>
      </c>
    </row>
    <row r="179" spans="1:15" x14ac:dyDescent="0.25">
      <c r="A179" s="18" t="s">
        <v>169</v>
      </c>
      <c r="B179">
        <v>6</v>
      </c>
      <c r="C179">
        <v>6</v>
      </c>
      <c r="D179">
        <f t="shared" si="8"/>
        <v>0</v>
      </c>
      <c r="F179">
        <v>5</v>
      </c>
      <c r="G179">
        <v>5</v>
      </c>
      <c r="H179">
        <f t="shared" si="9"/>
        <v>0</v>
      </c>
      <c r="J179">
        <v>9</v>
      </c>
      <c r="K179">
        <v>8.5</v>
      </c>
      <c r="L179">
        <v>9</v>
      </c>
      <c r="M179">
        <v>8.5</v>
      </c>
      <c r="N179">
        <f t="shared" si="10"/>
        <v>0</v>
      </c>
      <c r="O179">
        <f t="shared" si="11"/>
        <v>0</v>
      </c>
    </row>
    <row r="180" spans="1:15" x14ac:dyDescent="0.25">
      <c r="A180" s="19" t="s">
        <v>207</v>
      </c>
      <c r="B180">
        <v>9</v>
      </c>
      <c r="C180">
        <v>9</v>
      </c>
      <c r="D180">
        <f t="shared" si="8"/>
        <v>0</v>
      </c>
      <c r="F180">
        <v>5</v>
      </c>
      <c r="G180">
        <v>5</v>
      </c>
      <c r="H180">
        <f t="shared" si="9"/>
        <v>0</v>
      </c>
      <c r="J180">
        <v>12.5</v>
      </c>
      <c r="K180">
        <v>8.5</v>
      </c>
      <c r="L180">
        <v>12.5</v>
      </c>
      <c r="M180">
        <v>8.5</v>
      </c>
      <c r="N180">
        <f t="shared" si="10"/>
        <v>0</v>
      </c>
      <c r="O180">
        <f t="shared" si="11"/>
        <v>0</v>
      </c>
    </row>
    <row r="181" spans="1:15" x14ac:dyDescent="0.25">
      <c r="A181" s="18" t="s">
        <v>201</v>
      </c>
      <c r="B181">
        <v>5</v>
      </c>
      <c r="C181">
        <v>5</v>
      </c>
      <c r="D181">
        <f t="shared" si="8"/>
        <v>0</v>
      </c>
      <c r="F181">
        <v>5</v>
      </c>
      <c r="G181">
        <v>5</v>
      </c>
      <c r="H181">
        <f t="shared" si="9"/>
        <v>0</v>
      </c>
      <c r="J181">
        <v>11.5</v>
      </c>
      <c r="K181">
        <v>12</v>
      </c>
      <c r="L181">
        <v>11.5</v>
      </c>
      <c r="M181">
        <v>12</v>
      </c>
      <c r="N181">
        <f t="shared" si="10"/>
        <v>0</v>
      </c>
      <c r="O181">
        <f t="shared" si="11"/>
        <v>0</v>
      </c>
    </row>
    <row r="182" spans="1:15" x14ac:dyDescent="0.25">
      <c r="A182" s="19" t="s">
        <v>195</v>
      </c>
      <c r="B182">
        <v>6</v>
      </c>
      <c r="C182">
        <v>6</v>
      </c>
      <c r="D182">
        <f t="shared" si="8"/>
        <v>0</v>
      </c>
      <c r="F182">
        <v>5</v>
      </c>
      <c r="G182">
        <v>5</v>
      </c>
      <c r="H182">
        <f t="shared" si="9"/>
        <v>0</v>
      </c>
      <c r="J182">
        <v>10.5</v>
      </c>
      <c r="K182">
        <v>8</v>
      </c>
      <c r="L182">
        <v>10.5</v>
      </c>
      <c r="M182">
        <v>8</v>
      </c>
      <c r="N182">
        <f t="shared" si="10"/>
        <v>0</v>
      </c>
      <c r="O182">
        <f t="shared" si="11"/>
        <v>0</v>
      </c>
    </row>
    <row r="183" spans="1:15" x14ac:dyDescent="0.25">
      <c r="A183" s="18" t="s">
        <v>192</v>
      </c>
      <c r="B183">
        <v>6</v>
      </c>
      <c r="C183">
        <v>6</v>
      </c>
      <c r="D183">
        <f t="shared" si="8"/>
        <v>0</v>
      </c>
      <c r="F183">
        <v>5</v>
      </c>
      <c r="G183">
        <v>5</v>
      </c>
      <c r="H183">
        <f t="shared" si="9"/>
        <v>0</v>
      </c>
      <c r="J183">
        <v>12.5</v>
      </c>
      <c r="K183">
        <v>13</v>
      </c>
      <c r="L183">
        <v>12.5</v>
      </c>
      <c r="M183">
        <v>13</v>
      </c>
      <c r="N183">
        <f t="shared" si="10"/>
        <v>0</v>
      </c>
      <c r="O183">
        <f t="shared" si="11"/>
        <v>0</v>
      </c>
    </row>
    <row r="184" spans="1:15" x14ac:dyDescent="0.25">
      <c r="A184" s="19" t="s">
        <v>311</v>
      </c>
      <c r="B184">
        <v>8.5</v>
      </c>
      <c r="C184">
        <v>8.5</v>
      </c>
      <c r="D184">
        <f t="shared" si="8"/>
        <v>0</v>
      </c>
      <c r="F184">
        <v>0</v>
      </c>
      <c r="G184">
        <v>0</v>
      </c>
      <c r="H184">
        <f t="shared" si="9"/>
        <v>0</v>
      </c>
      <c r="J184">
        <v>14</v>
      </c>
      <c r="K184">
        <v>13</v>
      </c>
      <c r="L184">
        <v>14</v>
      </c>
      <c r="M184">
        <v>13</v>
      </c>
      <c r="N184">
        <f t="shared" si="10"/>
        <v>0</v>
      </c>
      <c r="O184">
        <f t="shared" si="11"/>
        <v>0</v>
      </c>
    </row>
    <row r="185" spans="1:15" x14ac:dyDescent="0.25">
      <c r="A185" s="18" t="s">
        <v>309</v>
      </c>
      <c r="B185">
        <v>6</v>
      </c>
      <c r="C185">
        <v>6</v>
      </c>
      <c r="D185">
        <f t="shared" si="8"/>
        <v>0</v>
      </c>
      <c r="F185">
        <v>5</v>
      </c>
      <c r="G185">
        <v>5</v>
      </c>
      <c r="H185">
        <f t="shared" si="9"/>
        <v>0</v>
      </c>
      <c r="J185">
        <v>8</v>
      </c>
      <c r="K185">
        <v>11.5</v>
      </c>
      <c r="L185">
        <v>8</v>
      </c>
      <c r="M185">
        <v>11.5</v>
      </c>
      <c r="N185">
        <f t="shared" si="10"/>
        <v>0</v>
      </c>
      <c r="O185">
        <f t="shared" si="11"/>
        <v>0</v>
      </c>
    </row>
    <row r="186" spans="1:15" x14ac:dyDescent="0.25">
      <c r="A186" s="19" t="s">
        <v>382</v>
      </c>
      <c r="B186">
        <v>4</v>
      </c>
      <c r="C186">
        <v>4</v>
      </c>
      <c r="D186">
        <f t="shared" si="8"/>
        <v>0</v>
      </c>
      <c r="F186">
        <v>0</v>
      </c>
      <c r="G186">
        <v>0</v>
      </c>
      <c r="H186">
        <f t="shared" si="9"/>
        <v>0</v>
      </c>
      <c r="J186">
        <v>8</v>
      </c>
      <c r="K186">
        <v>13.5</v>
      </c>
      <c r="L186">
        <v>8</v>
      </c>
      <c r="M186">
        <v>13.5</v>
      </c>
      <c r="N186">
        <f t="shared" si="10"/>
        <v>0</v>
      </c>
      <c r="O186">
        <f t="shared" si="11"/>
        <v>0</v>
      </c>
    </row>
    <row r="187" spans="1:15" x14ac:dyDescent="0.25">
      <c r="A187" s="18" t="s">
        <v>173</v>
      </c>
      <c r="B187">
        <v>0</v>
      </c>
      <c r="C187">
        <v>0</v>
      </c>
      <c r="D187">
        <f t="shared" si="8"/>
        <v>0</v>
      </c>
      <c r="F187">
        <v>0</v>
      </c>
      <c r="G187">
        <v>0</v>
      </c>
      <c r="H187">
        <f t="shared" si="9"/>
        <v>0</v>
      </c>
      <c r="J187">
        <v>9</v>
      </c>
      <c r="K187">
        <v>0</v>
      </c>
      <c r="L187">
        <v>9</v>
      </c>
      <c r="M187">
        <v>0</v>
      </c>
      <c r="N187">
        <f t="shared" si="10"/>
        <v>0</v>
      </c>
      <c r="O187">
        <f t="shared" si="11"/>
        <v>0</v>
      </c>
    </row>
    <row r="188" spans="1:15" x14ac:dyDescent="0.25">
      <c r="A188" s="19" t="s">
        <v>205</v>
      </c>
      <c r="B188">
        <v>8</v>
      </c>
      <c r="C188">
        <v>8</v>
      </c>
      <c r="D188">
        <f t="shared" si="8"/>
        <v>0</v>
      </c>
      <c r="F188">
        <v>5</v>
      </c>
      <c r="G188">
        <v>5</v>
      </c>
      <c r="H188">
        <f t="shared" si="9"/>
        <v>0</v>
      </c>
      <c r="J188">
        <v>9</v>
      </c>
      <c r="K188">
        <v>11</v>
      </c>
      <c r="L188">
        <v>9</v>
      </c>
      <c r="M188">
        <v>11</v>
      </c>
      <c r="N188">
        <f t="shared" si="10"/>
        <v>0</v>
      </c>
      <c r="O188">
        <f t="shared" si="11"/>
        <v>0</v>
      </c>
    </row>
    <row r="189" spans="1:15" x14ac:dyDescent="0.25">
      <c r="A189" s="18" t="s">
        <v>346</v>
      </c>
      <c r="B189">
        <v>1</v>
      </c>
      <c r="C189">
        <v>1</v>
      </c>
      <c r="D189">
        <f t="shared" si="8"/>
        <v>0</v>
      </c>
      <c r="F189">
        <v>0</v>
      </c>
      <c r="G189">
        <v>0</v>
      </c>
      <c r="H189">
        <f t="shared" si="9"/>
        <v>0</v>
      </c>
      <c r="J189">
        <v>0</v>
      </c>
      <c r="L189">
        <v>0</v>
      </c>
      <c r="N189">
        <f t="shared" si="10"/>
        <v>0</v>
      </c>
      <c r="O189">
        <f t="shared" si="11"/>
        <v>0</v>
      </c>
    </row>
    <row r="190" spans="1:15" x14ac:dyDescent="0.25">
      <c r="A190" s="19" t="s">
        <v>487</v>
      </c>
      <c r="B190">
        <v>2.5</v>
      </c>
      <c r="C190">
        <v>2.5</v>
      </c>
      <c r="D190">
        <f t="shared" si="8"/>
        <v>0</v>
      </c>
      <c r="F190">
        <v>0</v>
      </c>
      <c r="G190">
        <v>0</v>
      </c>
      <c r="H190">
        <f t="shared" si="9"/>
        <v>0</v>
      </c>
      <c r="J190">
        <v>0</v>
      </c>
      <c r="L190">
        <v>0</v>
      </c>
      <c r="N190">
        <f t="shared" si="10"/>
        <v>0</v>
      </c>
      <c r="O190">
        <f t="shared" si="11"/>
        <v>0</v>
      </c>
    </row>
    <row r="191" spans="1:15" x14ac:dyDescent="0.25">
      <c r="A191" s="18" t="s">
        <v>282</v>
      </c>
      <c r="B191">
        <v>7</v>
      </c>
      <c r="C191">
        <v>7</v>
      </c>
      <c r="D191">
        <f t="shared" si="8"/>
        <v>0</v>
      </c>
      <c r="F191">
        <v>5</v>
      </c>
      <c r="G191">
        <v>5</v>
      </c>
      <c r="H191">
        <f t="shared" si="9"/>
        <v>0</v>
      </c>
      <c r="J191">
        <v>10.5</v>
      </c>
      <c r="K191">
        <v>13</v>
      </c>
      <c r="L191">
        <v>10.5</v>
      </c>
      <c r="M191">
        <v>13</v>
      </c>
      <c r="N191">
        <f t="shared" si="10"/>
        <v>0</v>
      </c>
      <c r="O191">
        <f t="shared" si="11"/>
        <v>0</v>
      </c>
    </row>
    <row r="192" spans="1:15" x14ac:dyDescent="0.25">
      <c r="A192" s="19" t="s">
        <v>131</v>
      </c>
      <c r="B192">
        <v>6</v>
      </c>
      <c r="C192">
        <v>6</v>
      </c>
      <c r="D192">
        <f t="shared" si="8"/>
        <v>0</v>
      </c>
      <c r="F192">
        <v>5</v>
      </c>
      <c r="G192">
        <v>5</v>
      </c>
      <c r="H192">
        <f t="shared" si="9"/>
        <v>0</v>
      </c>
      <c r="J192">
        <v>8.5</v>
      </c>
      <c r="K192">
        <v>12</v>
      </c>
      <c r="L192">
        <v>8.5</v>
      </c>
      <c r="M192">
        <v>12</v>
      </c>
      <c r="N192">
        <f t="shared" si="10"/>
        <v>0</v>
      </c>
      <c r="O192">
        <f t="shared" si="11"/>
        <v>0</v>
      </c>
    </row>
    <row r="193" spans="1:15" x14ac:dyDescent="0.25">
      <c r="A193" s="18" t="s">
        <v>354</v>
      </c>
      <c r="B193">
        <v>7</v>
      </c>
      <c r="C193">
        <v>7</v>
      </c>
      <c r="D193">
        <f t="shared" si="8"/>
        <v>0</v>
      </c>
      <c r="F193">
        <v>0</v>
      </c>
      <c r="G193">
        <v>0</v>
      </c>
      <c r="H193">
        <f t="shared" si="9"/>
        <v>0</v>
      </c>
      <c r="J193">
        <v>0</v>
      </c>
      <c r="L193">
        <v>0</v>
      </c>
      <c r="N193">
        <f t="shared" si="10"/>
        <v>0</v>
      </c>
      <c r="O193">
        <f t="shared" si="11"/>
        <v>0</v>
      </c>
    </row>
    <row r="194" spans="1:15" x14ac:dyDescent="0.25">
      <c r="A194" s="19" t="s">
        <v>209</v>
      </c>
      <c r="B194">
        <v>7</v>
      </c>
      <c r="C194">
        <v>7</v>
      </c>
      <c r="D194">
        <f t="shared" ref="D194:D249" si="12">C194-B194</f>
        <v>0</v>
      </c>
      <c r="F194">
        <v>5</v>
      </c>
      <c r="G194">
        <v>5</v>
      </c>
      <c r="H194">
        <f t="shared" ref="H194:H249" si="13">F194-G194</f>
        <v>0</v>
      </c>
      <c r="J194">
        <v>12.5</v>
      </c>
      <c r="K194">
        <v>12.5</v>
      </c>
      <c r="L194">
        <v>12.5</v>
      </c>
      <c r="M194">
        <v>12.5</v>
      </c>
      <c r="N194">
        <f t="shared" ref="N194:N249" si="14">J194-L194</f>
        <v>0</v>
      </c>
      <c r="O194">
        <f t="shared" ref="O194:O249" si="15">K194-M194</f>
        <v>0</v>
      </c>
    </row>
    <row r="195" spans="1:15" x14ac:dyDescent="0.25">
      <c r="A195" s="18" t="s">
        <v>478</v>
      </c>
      <c r="B195">
        <v>4</v>
      </c>
      <c r="C195">
        <v>4</v>
      </c>
      <c r="D195">
        <f t="shared" si="12"/>
        <v>0</v>
      </c>
      <c r="F195">
        <v>0</v>
      </c>
      <c r="G195">
        <v>0</v>
      </c>
      <c r="H195">
        <f t="shared" si="13"/>
        <v>0</v>
      </c>
      <c r="N195">
        <f t="shared" si="14"/>
        <v>0</v>
      </c>
      <c r="O195">
        <f t="shared" si="15"/>
        <v>0</v>
      </c>
    </row>
    <row r="196" spans="1:15" x14ac:dyDescent="0.25">
      <c r="A196" s="19" t="s">
        <v>400</v>
      </c>
      <c r="B196">
        <v>10</v>
      </c>
      <c r="C196">
        <v>10</v>
      </c>
      <c r="D196">
        <f t="shared" si="12"/>
        <v>0</v>
      </c>
      <c r="F196">
        <v>5</v>
      </c>
      <c r="G196">
        <v>5</v>
      </c>
      <c r="H196">
        <f t="shared" si="13"/>
        <v>0</v>
      </c>
      <c r="J196">
        <v>15</v>
      </c>
      <c r="K196">
        <v>15</v>
      </c>
      <c r="L196">
        <v>15</v>
      </c>
      <c r="M196">
        <v>15</v>
      </c>
      <c r="N196">
        <f t="shared" si="14"/>
        <v>0</v>
      </c>
      <c r="O196">
        <f t="shared" si="15"/>
        <v>0</v>
      </c>
    </row>
    <row r="197" spans="1:15" x14ac:dyDescent="0.25">
      <c r="A197" s="18" t="s">
        <v>465</v>
      </c>
      <c r="B197">
        <v>0</v>
      </c>
      <c r="C197">
        <v>0</v>
      </c>
      <c r="D197">
        <f t="shared" si="12"/>
        <v>0</v>
      </c>
      <c r="F197">
        <v>0</v>
      </c>
      <c r="G197">
        <v>0</v>
      </c>
      <c r="H197">
        <f t="shared" si="13"/>
        <v>0</v>
      </c>
      <c r="N197">
        <f t="shared" si="14"/>
        <v>0</v>
      </c>
      <c r="O197">
        <f t="shared" si="15"/>
        <v>0</v>
      </c>
    </row>
    <row r="198" spans="1:15" x14ac:dyDescent="0.25">
      <c r="A198" s="19" t="s">
        <v>318</v>
      </c>
      <c r="B198">
        <v>6.5</v>
      </c>
      <c r="C198">
        <v>6.5</v>
      </c>
      <c r="D198">
        <f t="shared" si="12"/>
        <v>0</v>
      </c>
      <c r="F198">
        <v>5</v>
      </c>
      <c r="G198">
        <v>5</v>
      </c>
      <c r="H198">
        <f t="shared" si="13"/>
        <v>0</v>
      </c>
      <c r="J198">
        <v>8</v>
      </c>
      <c r="K198">
        <v>0</v>
      </c>
      <c r="L198">
        <v>8</v>
      </c>
      <c r="M198">
        <v>0</v>
      </c>
      <c r="N198">
        <f t="shared" si="14"/>
        <v>0</v>
      </c>
      <c r="O198">
        <f t="shared" si="15"/>
        <v>0</v>
      </c>
    </row>
    <row r="199" spans="1:15" x14ac:dyDescent="0.25">
      <c r="A199" s="18" t="s">
        <v>306</v>
      </c>
      <c r="B199">
        <v>6</v>
      </c>
      <c r="C199">
        <v>6</v>
      </c>
      <c r="D199">
        <f t="shared" si="12"/>
        <v>0</v>
      </c>
      <c r="F199">
        <v>5</v>
      </c>
      <c r="G199">
        <v>5</v>
      </c>
      <c r="H199">
        <f t="shared" si="13"/>
        <v>0</v>
      </c>
      <c r="J199">
        <v>11.5</v>
      </c>
      <c r="L199">
        <v>11.5</v>
      </c>
      <c r="N199">
        <f t="shared" si="14"/>
        <v>0</v>
      </c>
      <c r="O199">
        <f t="shared" si="15"/>
        <v>0</v>
      </c>
    </row>
    <row r="200" spans="1:15" x14ac:dyDescent="0.25">
      <c r="A200" s="19" t="s">
        <v>165</v>
      </c>
      <c r="B200">
        <v>6</v>
      </c>
      <c r="C200">
        <v>6</v>
      </c>
      <c r="D200">
        <f t="shared" si="12"/>
        <v>0</v>
      </c>
      <c r="F200">
        <v>5</v>
      </c>
      <c r="G200">
        <v>5</v>
      </c>
      <c r="H200">
        <f t="shared" si="13"/>
        <v>0</v>
      </c>
      <c r="J200">
        <v>10</v>
      </c>
      <c r="K200">
        <v>10.5</v>
      </c>
      <c r="L200">
        <v>10</v>
      </c>
      <c r="M200">
        <v>10.5</v>
      </c>
      <c r="N200">
        <f t="shared" si="14"/>
        <v>0</v>
      </c>
      <c r="O200">
        <f t="shared" si="15"/>
        <v>0</v>
      </c>
    </row>
    <row r="201" spans="1:15" x14ac:dyDescent="0.25">
      <c r="A201" s="18" t="s">
        <v>519</v>
      </c>
      <c r="B201">
        <v>0</v>
      </c>
      <c r="C201">
        <v>0</v>
      </c>
      <c r="D201">
        <f t="shared" si="12"/>
        <v>0</v>
      </c>
      <c r="F201">
        <v>0</v>
      </c>
      <c r="G201">
        <v>0</v>
      </c>
      <c r="H201">
        <f t="shared" si="13"/>
        <v>0</v>
      </c>
      <c r="J201">
        <v>8.5</v>
      </c>
      <c r="K201">
        <v>9</v>
      </c>
      <c r="L201">
        <v>8.5</v>
      </c>
      <c r="M201">
        <v>9</v>
      </c>
      <c r="N201">
        <f t="shared" si="14"/>
        <v>0</v>
      </c>
      <c r="O201">
        <f t="shared" si="15"/>
        <v>0</v>
      </c>
    </row>
    <row r="202" spans="1:15" x14ac:dyDescent="0.25">
      <c r="A202" s="19" t="s">
        <v>471</v>
      </c>
      <c r="B202">
        <v>0</v>
      </c>
      <c r="C202">
        <v>0</v>
      </c>
      <c r="D202">
        <f t="shared" si="12"/>
        <v>0</v>
      </c>
      <c r="F202">
        <v>0</v>
      </c>
      <c r="G202">
        <v>0</v>
      </c>
      <c r="H202">
        <f t="shared" si="13"/>
        <v>0</v>
      </c>
      <c r="J202">
        <v>11.5</v>
      </c>
      <c r="L202">
        <v>11.5</v>
      </c>
      <c r="N202">
        <f t="shared" si="14"/>
        <v>0</v>
      </c>
      <c r="O202">
        <f t="shared" si="15"/>
        <v>0</v>
      </c>
    </row>
    <row r="203" spans="1:15" x14ac:dyDescent="0.25">
      <c r="A203" s="18" t="s">
        <v>532</v>
      </c>
      <c r="B203">
        <v>2</v>
      </c>
      <c r="C203">
        <v>0</v>
      </c>
      <c r="D203">
        <f t="shared" si="12"/>
        <v>-2</v>
      </c>
      <c r="F203">
        <v>0</v>
      </c>
      <c r="G203">
        <v>0</v>
      </c>
      <c r="H203">
        <f t="shared" si="13"/>
        <v>0</v>
      </c>
      <c r="J203">
        <v>11</v>
      </c>
      <c r="K203">
        <v>9.5</v>
      </c>
      <c r="L203">
        <v>11</v>
      </c>
      <c r="M203">
        <v>9.5</v>
      </c>
      <c r="N203">
        <f t="shared" si="14"/>
        <v>0</v>
      </c>
      <c r="O203">
        <f t="shared" si="15"/>
        <v>0</v>
      </c>
    </row>
    <row r="204" spans="1:15" x14ac:dyDescent="0.25">
      <c r="A204" s="19" t="s">
        <v>183</v>
      </c>
      <c r="B204">
        <v>5</v>
      </c>
      <c r="C204">
        <v>5</v>
      </c>
      <c r="D204">
        <f t="shared" si="12"/>
        <v>0</v>
      </c>
      <c r="F204">
        <v>0</v>
      </c>
      <c r="G204">
        <v>0</v>
      </c>
      <c r="H204">
        <f t="shared" si="13"/>
        <v>0</v>
      </c>
      <c r="J204">
        <v>8</v>
      </c>
      <c r="L204">
        <v>8</v>
      </c>
      <c r="N204">
        <f t="shared" si="14"/>
        <v>0</v>
      </c>
      <c r="O204">
        <f t="shared" si="15"/>
        <v>0</v>
      </c>
    </row>
    <row r="205" spans="1:15" x14ac:dyDescent="0.25">
      <c r="A205" s="18" t="s">
        <v>332</v>
      </c>
      <c r="B205">
        <v>0</v>
      </c>
      <c r="C205">
        <v>0</v>
      </c>
      <c r="D205">
        <f t="shared" si="12"/>
        <v>0</v>
      </c>
      <c r="F205">
        <v>0</v>
      </c>
      <c r="G205">
        <v>0</v>
      </c>
      <c r="H205">
        <f t="shared" si="13"/>
        <v>0</v>
      </c>
      <c r="J205">
        <v>0</v>
      </c>
      <c r="L205">
        <v>0</v>
      </c>
      <c r="N205">
        <f t="shared" si="14"/>
        <v>0</v>
      </c>
      <c r="O205">
        <f t="shared" si="15"/>
        <v>0</v>
      </c>
    </row>
    <row r="206" spans="1:15" x14ac:dyDescent="0.25">
      <c r="A206" s="19" t="s">
        <v>280</v>
      </c>
      <c r="B206">
        <v>1</v>
      </c>
      <c r="C206">
        <v>1</v>
      </c>
      <c r="D206">
        <f t="shared" si="12"/>
        <v>0</v>
      </c>
      <c r="F206">
        <v>0</v>
      </c>
      <c r="G206">
        <v>0</v>
      </c>
      <c r="H206">
        <f t="shared" si="13"/>
        <v>0</v>
      </c>
      <c r="J206">
        <v>8</v>
      </c>
      <c r="K206">
        <v>10.5</v>
      </c>
      <c r="L206">
        <v>8</v>
      </c>
      <c r="M206">
        <v>10.5</v>
      </c>
      <c r="N206">
        <f t="shared" si="14"/>
        <v>0</v>
      </c>
      <c r="O206">
        <f t="shared" si="15"/>
        <v>0</v>
      </c>
    </row>
    <row r="207" spans="1:15" x14ac:dyDescent="0.25">
      <c r="A207" s="18" t="s">
        <v>177</v>
      </c>
      <c r="B207">
        <v>6</v>
      </c>
      <c r="C207">
        <v>6</v>
      </c>
      <c r="D207">
        <f t="shared" si="12"/>
        <v>0</v>
      </c>
      <c r="F207">
        <v>5</v>
      </c>
      <c r="G207">
        <v>5</v>
      </c>
      <c r="H207">
        <f t="shared" si="13"/>
        <v>0</v>
      </c>
      <c r="J207">
        <v>14</v>
      </c>
      <c r="K207">
        <v>9</v>
      </c>
      <c r="L207">
        <v>14</v>
      </c>
      <c r="M207">
        <v>9</v>
      </c>
      <c r="N207">
        <f t="shared" si="14"/>
        <v>0</v>
      </c>
      <c r="O207">
        <f t="shared" si="15"/>
        <v>0</v>
      </c>
    </row>
    <row r="208" spans="1:15" x14ac:dyDescent="0.25">
      <c r="A208" s="19" t="s">
        <v>133</v>
      </c>
      <c r="B208">
        <v>7</v>
      </c>
      <c r="C208">
        <v>7</v>
      </c>
      <c r="D208">
        <f t="shared" si="12"/>
        <v>0</v>
      </c>
      <c r="F208">
        <v>5</v>
      </c>
      <c r="G208">
        <v>5</v>
      </c>
      <c r="H208">
        <f t="shared" si="13"/>
        <v>0</v>
      </c>
      <c r="J208">
        <v>10</v>
      </c>
      <c r="K208">
        <v>9</v>
      </c>
      <c r="L208">
        <v>10</v>
      </c>
      <c r="M208">
        <v>9</v>
      </c>
      <c r="N208">
        <f t="shared" si="14"/>
        <v>0</v>
      </c>
      <c r="O208">
        <f t="shared" si="15"/>
        <v>0</v>
      </c>
    </row>
    <row r="209" spans="1:15" x14ac:dyDescent="0.25">
      <c r="A209" s="18" t="s">
        <v>534</v>
      </c>
      <c r="B209">
        <v>0</v>
      </c>
      <c r="C209">
        <v>0</v>
      </c>
      <c r="D209">
        <f t="shared" si="12"/>
        <v>0</v>
      </c>
      <c r="F209">
        <v>0</v>
      </c>
      <c r="G209">
        <v>0</v>
      </c>
      <c r="H209">
        <f t="shared" si="13"/>
        <v>0</v>
      </c>
      <c r="J209">
        <v>10</v>
      </c>
      <c r="L209">
        <v>10</v>
      </c>
      <c r="N209">
        <f t="shared" si="14"/>
        <v>0</v>
      </c>
      <c r="O209">
        <f t="shared" si="15"/>
        <v>0</v>
      </c>
    </row>
    <row r="210" spans="1:15" x14ac:dyDescent="0.25">
      <c r="A210" s="19" t="s">
        <v>390</v>
      </c>
      <c r="B210">
        <v>4</v>
      </c>
      <c r="C210">
        <v>4</v>
      </c>
      <c r="D210">
        <f t="shared" si="12"/>
        <v>0</v>
      </c>
      <c r="F210">
        <v>0</v>
      </c>
      <c r="G210">
        <v>0</v>
      </c>
      <c r="H210">
        <f t="shared" si="13"/>
        <v>0</v>
      </c>
      <c r="N210">
        <f t="shared" si="14"/>
        <v>0</v>
      </c>
      <c r="O210">
        <f t="shared" si="15"/>
        <v>0</v>
      </c>
    </row>
    <row r="211" spans="1:15" x14ac:dyDescent="0.25">
      <c r="A211" s="18" t="s">
        <v>386</v>
      </c>
      <c r="B211">
        <v>4</v>
      </c>
      <c r="C211">
        <v>4</v>
      </c>
      <c r="D211">
        <f t="shared" si="12"/>
        <v>0</v>
      </c>
      <c r="F211">
        <v>5</v>
      </c>
      <c r="G211">
        <v>5</v>
      </c>
      <c r="H211">
        <f t="shared" si="13"/>
        <v>0</v>
      </c>
      <c r="N211">
        <f t="shared" si="14"/>
        <v>0</v>
      </c>
      <c r="O211">
        <f t="shared" si="15"/>
        <v>0</v>
      </c>
    </row>
    <row r="212" spans="1:15" x14ac:dyDescent="0.25">
      <c r="A212" s="19" t="s">
        <v>486</v>
      </c>
      <c r="B212">
        <v>0</v>
      </c>
      <c r="C212">
        <v>0</v>
      </c>
      <c r="D212">
        <f t="shared" si="12"/>
        <v>0</v>
      </c>
      <c r="F212">
        <v>0</v>
      </c>
      <c r="G212">
        <v>0</v>
      </c>
      <c r="H212">
        <f t="shared" si="13"/>
        <v>0</v>
      </c>
      <c r="J212">
        <v>8.5</v>
      </c>
      <c r="K212">
        <v>9</v>
      </c>
      <c r="L212">
        <v>8.5</v>
      </c>
      <c r="M212">
        <v>9</v>
      </c>
      <c r="N212">
        <f t="shared" si="14"/>
        <v>0</v>
      </c>
      <c r="O212">
        <f t="shared" si="15"/>
        <v>0</v>
      </c>
    </row>
    <row r="213" spans="1:15" x14ac:dyDescent="0.25">
      <c r="A213" s="18" t="s">
        <v>338</v>
      </c>
      <c r="B213">
        <v>0</v>
      </c>
      <c r="C213">
        <v>0</v>
      </c>
      <c r="D213">
        <f t="shared" si="12"/>
        <v>0</v>
      </c>
      <c r="F213">
        <v>0</v>
      </c>
      <c r="G213">
        <v>0</v>
      </c>
      <c r="H213">
        <f t="shared" si="13"/>
        <v>0</v>
      </c>
      <c r="J213">
        <v>11</v>
      </c>
      <c r="K213">
        <v>11</v>
      </c>
      <c r="L213">
        <v>11</v>
      </c>
      <c r="M213">
        <v>11</v>
      </c>
      <c r="N213">
        <f t="shared" si="14"/>
        <v>0</v>
      </c>
      <c r="O213">
        <f t="shared" si="15"/>
        <v>0</v>
      </c>
    </row>
    <row r="214" spans="1:15" x14ac:dyDescent="0.25">
      <c r="A214" s="19" t="s">
        <v>410</v>
      </c>
      <c r="B214">
        <v>5</v>
      </c>
      <c r="C214">
        <v>5</v>
      </c>
      <c r="D214">
        <f t="shared" si="12"/>
        <v>0</v>
      </c>
      <c r="F214">
        <v>0</v>
      </c>
      <c r="G214">
        <v>0</v>
      </c>
      <c r="H214">
        <f t="shared" si="13"/>
        <v>0</v>
      </c>
      <c r="N214">
        <f t="shared" si="14"/>
        <v>0</v>
      </c>
      <c r="O214">
        <f t="shared" si="15"/>
        <v>0</v>
      </c>
    </row>
    <row r="215" spans="1:15" x14ac:dyDescent="0.25">
      <c r="A215" s="18" t="s">
        <v>164</v>
      </c>
      <c r="B215">
        <v>0</v>
      </c>
      <c r="C215">
        <v>0</v>
      </c>
      <c r="D215">
        <f t="shared" si="12"/>
        <v>0</v>
      </c>
      <c r="F215">
        <v>0</v>
      </c>
      <c r="G215">
        <v>0</v>
      </c>
      <c r="H215">
        <f t="shared" si="13"/>
        <v>0</v>
      </c>
      <c r="J215">
        <v>0</v>
      </c>
      <c r="K215">
        <v>9.5</v>
      </c>
      <c r="L215">
        <v>0</v>
      </c>
      <c r="M215">
        <v>9.5</v>
      </c>
      <c r="N215">
        <f t="shared" si="14"/>
        <v>0</v>
      </c>
      <c r="O215">
        <f t="shared" si="15"/>
        <v>0</v>
      </c>
    </row>
    <row r="216" spans="1:15" x14ac:dyDescent="0.25">
      <c r="A216" s="19" t="s">
        <v>188</v>
      </c>
      <c r="B216">
        <v>6</v>
      </c>
      <c r="C216">
        <v>6</v>
      </c>
      <c r="D216">
        <f t="shared" si="12"/>
        <v>0</v>
      </c>
      <c r="F216">
        <v>5</v>
      </c>
      <c r="G216">
        <v>5</v>
      </c>
      <c r="H216">
        <f t="shared" si="13"/>
        <v>0</v>
      </c>
      <c r="J216">
        <v>10</v>
      </c>
      <c r="K216">
        <v>10</v>
      </c>
      <c r="L216">
        <v>10</v>
      </c>
      <c r="M216">
        <v>10</v>
      </c>
      <c r="N216">
        <f t="shared" si="14"/>
        <v>0</v>
      </c>
      <c r="O216">
        <f t="shared" si="15"/>
        <v>0</v>
      </c>
    </row>
    <row r="217" spans="1:15" x14ac:dyDescent="0.25">
      <c r="A217" s="18" t="s">
        <v>459</v>
      </c>
      <c r="B217">
        <v>8.5</v>
      </c>
      <c r="C217">
        <v>8.5</v>
      </c>
      <c r="D217">
        <f t="shared" si="12"/>
        <v>0</v>
      </c>
      <c r="F217">
        <v>5</v>
      </c>
      <c r="G217">
        <v>5</v>
      </c>
      <c r="H217">
        <f t="shared" si="13"/>
        <v>0</v>
      </c>
      <c r="J217">
        <v>13</v>
      </c>
      <c r="K217">
        <v>12</v>
      </c>
      <c r="L217">
        <v>13</v>
      </c>
      <c r="M217">
        <v>12</v>
      </c>
      <c r="N217">
        <f t="shared" si="14"/>
        <v>0</v>
      </c>
      <c r="O217">
        <f t="shared" si="15"/>
        <v>0</v>
      </c>
    </row>
    <row r="218" spans="1:15" x14ac:dyDescent="0.25">
      <c r="A218" s="19" t="s">
        <v>350</v>
      </c>
      <c r="B218">
        <v>0</v>
      </c>
      <c r="C218">
        <v>0</v>
      </c>
      <c r="D218">
        <f t="shared" si="12"/>
        <v>0</v>
      </c>
      <c r="F218">
        <v>0</v>
      </c>
      <c r="G218">
        <v>0</v>
      </c>
      <c r="H218">
        <f t="shared" si="13"/>
        <v>0</v>
      </c>
      <c r="J218">
        <v>0</v>
      </c>
      <c r="L218">
        <v>0</v>
      </c>
      <c r="N218">
        <f t="shared" si="14"/>
        <v>0</v>
      </c>
      <c r="O218">
        <f t="shared" si="15"/>
        <v>0</v>
      </c>
    </row>
    <row r="219" spans="1:15" x14ac:dyDescent="0.25">
      <c r="A219" s="18" t="s">
        <v>348</v>
      </c>
      <c r="B219">
        <v>0</v>
      </c>
      <c r="C219">
        <v>0</v>
      </c>
      <c r="D219">
        <f t="shared" si="12"/>
        <v>0</v>
      </c>
      <c r="F219">
        <v>0</v>
      </c>
      <c r="G219">
        <v>0</v>
      </c>
      <c r="H219">
        <f t="shared" si="13"/>
        <v>0</v>
      </c>
      <c r="J219">
        <v>0</v>
      </c>
      <c r="L219">
        <v>0</v>
      </c>
      <c r="N219">
        <f t="shared" si="14"/>
        <v>0</v>
      </c>
      <c r="O219">
        <f t="shared" si="15"/>
        <v>0</v>
      </c>
    </row>
    <row r="220" spans="1:15" x14ac:dyDescent="0.25">
      <c r="A220" s="19" t="s">
        <v>213</v>
      </c>
      <c r="B220">
        <v>6</v>
      </c>
      <c r="C220">
        <v>6</v>
      </c>
      <c r="D220">
        <f t="shared" si="12"/>
        <v>0</v>
      </c>
      <c r="F220">
        <v>5</v>
      </c>
      <c r="G220">
        <v>5</v>
      </c>
      <c r="H220">
        <f t="shared" si="13"/>
        <v>0</v>
      </c>
      <c r="J220">
        <v>10</v>
      </c>
      <c r="K220">
        <v>12</v>
      </c>
      <c r="L220">
        <v>10</v>
      </c>
      <c r="M220">
        <v>12</v>
      </c>
      <c r="N220">
        <f t="shared" si="14"/>
        <v>0</v>
      </c>
      <c r="O220">
        <f t="shared" si="15"/>
        <v>0</v>
      </c>
    </row>
    <row r="221" spans="1:15" x14ac:dyDescent="0.25">
      <c r="A221" s="18" t="s">
        <v>154</v>
      </c>
      <c r="B221">
        <v>0</v>
      </c>
      <c r="C221">
        <v>0</v>
      </c>
      <c r="D221">
        <f t="shared" si="12"/>
        <v>0</v>
      </c>
      <c r="F221">
        <v>0</v>
      </c>
      <c r="G221">
        <v>0</v>
      </c>
      <c r="H221">
        <f t="shared" si="13"/>
        <v>0</v>
      </c>
      <c r="J221">
        <v>0</v>
      </c>
      <c r="L221">
        <v>0</v>
      </c>
      <c r="N221">
        <f t="shared" si="14"/>
        <v>0</v>
      </c>
      <c r="O221">
        <f t="shared" si="15"/>
        <v>0</v>
      </c>
    </row>
    <row r="222" spans="1:15" x14ac:dyDescent="0.25">
      <c r="A222" s="19" t="s">
        <v>536</v>
      </c>
      <c r="B222">
        <v>0</v>
      </c>
      <c r="C222">
        <v>0</v>
      </c>
      <c r="D222">
        <f t="shared" si="12"/>
        <v>0</v>
      </c>
      <c r="F222">
        <v>0</v>
      </c>
      <c r="G222">
        <v>0</v>
      </c>
      <c r="H222">
        <f t="shared" si="13"/>
        <v>0</v>
      </c>
      <c r="J222">
        <v>9</v>
      </c>
      <c r="K222">
        <v>0</v>
      </c>
      <c r="L222">
        <v>9</v>
      </c>
      <c r="M222">
        <v>0</v>
      </c>
      <c r="N222">
        <f t="shared" si="14"/>
        <v>0</v>
      </c>
      <c r="O222">
        <f t="shared" si="15"/>
        <v>0</v>
      </c>
    </row>
    <row r="223" spans="1:15" x14ac:dyDescent="0.25">
      <c r="A223" s="18" t="s">
        <v>401</v>
      </c>
      <c r="B223">
        <v>6</v>
      </c>
      <c r="C223">
        <v>6</v>
      </c>
      <c r="D223">
        <f t="shared" si="12"/>
        <v>0</v>
      </c>
      <c r="F223">
        <v>5</v>
      </c>
      <c r="G223">
        <v>5</v>
      </c>
      <c r="H223">
        <f t="shared" si="13"/>
        <v>0</v>
      </c>
      <c r="J223">
        <v>14</v>
      </c>
      <c r="K223">
        <v>9.5</v>
      </c>
      <c r="L223">
        <v>14</v>
      </c>
      <c r="M223">
        <v>9.5</v>
      </c>
      <c r="N223">
        <f t="shared" si="14"/>
        <v>0</v>
      </c>
      <c r="O223">
        <f t="shared" si="15"/>
        <v>0</v>
      </c>
    </row>
    <row r="224" spans="1:15" x14ac:dyDescent="0.25">
      <c r="A224" s="19" t="s">
        <v>127</v>
      </c>
      <c r="B224">
        <v>8.5</v>
      </c>
      <c r="C224">
        <v>8.5</v>
      </c>
      <c r="D224">
        <f t="shared" si="12"/>
        <v>0</v>
      </c>
      <c r="F224">
        <v>0</v>
      </c>
      <c r="G224">
        <v>0</v>
      </c>
      <c r="H224">
        <f t="shared" si="13"/>
        <v>0</v>
      </c>
      <c r="J224">
        <v>15</v>
      </c>
      <c r="K224">
        <v>12</v>
      </c>
      <c r="L224">
        <v>15</v>
      </c>
      <c r="M224">
        <v>12</v>
      </c>
      <c r="N224">
        <f t="shared" si="14"/>
        <v>0</v>
      </c>
      <c r="O224">
        <f t="shared" si="15"/>
        <v>0</v>
      </c>
    </row>
    <row r="225" spans="1:15" x14ac:dyDescent="0.25">
      <c r="A225" s="18" t="s">
        <v>129</v>
      </c>
      <c r="B225">
        <v>0</v>
      </c>
      <c r="C225">
        <v>0</v>
      </c>
      <c r="D225">
        <f t="shared" si="12"/>
        <v>0</v>
      </c>
      <c r="F225">
        <v>0</v>
      </c>
      <c r="G225">
        <v>0</v>
      </c>
      <c r="H225">
        <f t="shared" si="13"/>
        <v>0</v>
      </c>
      <c r="J225">
        <v>0</v>
      </c>
      <c r="L225">
        <v>0</v>
      </c>
      <c r="N225">
        <f t="shared" si="14"/>
        <v>0</v>
      </c>
      <c r="O225">
        <f t="shared" si="15"/>
        <v>0</v>
      </c>
    </row>
    <row r="226" spans="1:15" x14ac:dyDescent="0.25">
      <c r="A226" s="19" t="s">
        <v>491</v>
      </c>
      <c r="B226">
        <v>0</v>
      </c>
      <c r="C226">
        <v>0</v>
      </c>
      <c r="D226">
        <f t="shared" si="12"/>
        <v>0</v>
      </c>
      <c r="F226">
        <v>0</v>
      </c>
      <c r="G226">
        <v>0</v>
      </c>
      <c r="H226">
        <f t="shared" si="13"/>
        <v>0</v>
      </c>
      <c r="J226">
        <v>12</v>
      </c>
      <c r="K226">
        <v>8</v>
      </c>
      <c r="L226">
        <v>12</v>
      </c>
      <c r="M226">
        <v>8</v>
      </c>
      <c r="N226">
        <f t="shared" si="14"/>
        <v>0</v>
      </c>
      <c r="O226">
        <f t="shared" si="15"/>
        <v>0</v>
      </c>
    </row>
    <row r="227" spans="1:15" x14ac:dyDescent="0.25">
      <c r="A227" s="18" t="s">
        <v>403</v>
      </c>
      <c r="B227">
        <v>1</v>
      </c>
      <c r="C227">
        <v>1</v>
      </c>
      <c r="D227">
        <f t="shared" si="12"/>
        <v>0</v>
      </c>
      <c r="F227">
        <v>0</v>
      </c>
      <c r="G227">
        <v>0</v>
      </c>
      <c r="H227">
        <f t="shared" si="13"/>
        <v>0</v>
      </c>
      <c r="K227">
        <v>0</v>
      </c>
      <c r="M227">
        <v>0</v>
      </c>
      <c r="N227">
        <f t="shared" si="14"/>
        <v>0</v>
      </c>
      <c r="O227">
        <f t="shared" si="15"/>
        <v>0</v>
      </c>
    </row>
    <row r="228" spans="1:15" x14ac:dyDescent="0.25">
      <c r="A228" s="19" t="s">
        <v>140</v>
      </c>
      <c r="B228">
        <v>0</v>
      </c>
      <c r="C228">
        <v>0</v>
      </c>
      <c r="D228">
        <f t="shared" si="12"/>
        <v>0</v>
      </c>
      <c r="F228">
        <v>0</v>
      </c>
      <c r="G228">
        <v>0</v>
      </c>
      <c r="H228">
        <f t="shared" si="13"/>
        <v>0</v>
      </c>
      <c r="J228">
        <v>0</v>
      </c>
      <c r="L228">
        <v>0</v>
      </c>
      <c r="N228">
        <f t="shared" si="14"/>
        <v>0</v>
      </c>
      <c r="O228">
        <f t="shared" si="15"/>
        <v>0</v>
      </c>
    </row>
    <row r="229" spans="1:15" x14ac:dyDescent="0.25">
      <c r="A229" s="18" t="s">
        <v>356</v>
      </c>
      <c r="B229">
        <v>0</v>
      </c>
      <c r="C229">
        <v>0</v>
      </c>
      <c r="D229">
        <f t="shared" si="12"/>
        <v>0</v>
      </c>
      <c r="F229">
        <v>0</v>
      </c>
      <c r="G229">
        <v>0</v>
      </c>
      <c r="H229">
        <f t="shared" si="13"/>
        <v>0</v>
      </c>
      <c r="J229">
        <v>0</v>
      </c>
      <c r="K229">
        <v>0</v>
      </c>
      <c r="L229">
        <v>0</v>
      </c>
      <c r="M229">
        <v>0</v>
      </c>
      <c r="N229">
        <f t="shared" si="14"/>
        <v>0</v>
      </c>
      <c r="O229">
        <f t="shared" si="15"/>
        <v>0</v>
      </c>
    </row>
    <row r="230" spans="1:15" x14ac:dyDescent="0.25">
      <c r="A230" s="19" t="s">
        <v>461</v>
      </c>
      <c r="B230">
        <v>0</v>
      </c>
      <c r="C230">
        <v>0</v>
      </c>
      <c r="D230">
        <f t="shared" si="12"/>
        <v>0</v>
      </c>
      <c r="F230">
        <v>0</v>
      </c>
      <c r="G230">
        <v>0</v>
      </c>
      <c r="H230">
        <f t="shared" si="13"/>
        <v>0</v>
      </c>
      <c r="N230">
        <f t="shared" si="14"/>
        <v>0</v>
      </c>
      <c r="O230">
        <f t="shared" si="15"/>
        <v>0</v>
      </c>
    </row>
    <row r="231" spans="1:15" x14ac:dyDescent="0.25">
      <c r="A231" s="18" t="s">
        <v>125</v>
      </c>
      <c r="B231">
        <v>1</v>
      </c>
      <c r="C231">
        <v>1</v>
      </c>
      <c r="D231">
        <f t="shared" si="12"/>
        <v>0</v>
      </c>
      <c r="F231">
        <v>0</v>
      </c>
      <c r="G231">
        <v>0</v>
      </c>
      <c r="H231">
        <f t="shared" si="13"/>
        <v>0</v>
      </c>
      <c r="J231">
        <v>0</v>
      </c>
      <c r="L231">
        <v>0</v>
      </c>
      <c r="N231">
        <f t="shared" si="14"/>
        <v>0</v>
      </c>
      <c r="O231">
        <f t="shared" si="15"/>
        <v>0</v>
      </c>
    </row>
    <row r="232" spans="1:15" x14ac:dyDescent="0.25">
      <c r="A232" s="19" t="s">
        <v>543</v>
      </c>
      <c r="B232">
        <v>10</v>
      </c>
      <c r="C232">
        <v>10</v>
      </c>
      <c r="D232">
        <f t="shared" si="12"/>
        <v>0</v>
      </c>
      <c r="F232">
        <v>5</v>
      </c>
      <c r="G232">
        <v>5</v>
      </c>
      <c r="H232">
        <f t="shared" si="13"/>
        <v>0</v>
      </c>
      <c r="J232">
        <v>12</v>
      </c>
      <c r="K232">
        <v>10</v>
      </c>
      <c r="L232">
        <v>12</v>
      </c>
      <c r="M232">
        <v>10</v>
      </c>
      <c r="N232">
        <f t="shared" si="14"/>
        <v>0</v>
      </c>
      <c r="O232">
        <f t="shared" si="15"/>
        <v>0</v>
      </c>
    </row>
    <row r="233" spans="1:15" x14ac:dyDescent="0.25">
      <c r="A233" s="18" t="s">
        <v>203</v>
      </c>
      <c r="B233">
        <v>1</v>
      </c>
      <c r="C233">
        <v>1</v>
      </c>
      <c r="D233">
        <f t="shared" si="12"/>
        <v>0</v>
      </c>
      <c r="F233">
        <v>0</v>
      </c>
      <c r="G233">
        <v>0</v>
      </c>
      <c r="H233">
        <f t="shared" si="13"/>
        <v>0</v>
      </c>
      <c r="J233">
        <v>0</v>
      </c>
      <c r="L233">
        <v>0</v>
      </c>
      <c r="N233">
        <f t="shared" si="14"/>
        <v>0</v>
      </c>
      <c r="O233">
        <f t="shared" si="15"/>
        <v>0</v>
      </c>
    </row>
    <row r="234" spans="1:15" x14ac:dyDescent="0.25">
      <c r="A234" s="19" t="s">
        <v>302</v>
      </c>
      <c r="B234">
        <v>7</v>
      </c>
      <c r="C234">
        <v>7</v>
      </c>
      <c r="D234">
        <f t="shared" si="12"/>
        <v>0</v>
      </c>
      <c r="F234">
        <v>5</v>
      </c>
      <c r="G234">
        <v>5</v>
      </c>
      <c r="H234">
        <f t="shared" si="13"/>
        <v>0</v>
      </c>
      <c r="J234">
        <v>9.5</v>
      </c>
      <c r="K234">
        <v>8</v>
      </c>
      <c r="L234">
        <v>9.5</v>
      </c>
      <c r="M234">
        <v>8</v>
      </c>
      <c r="N234">
        <f t="shared" si="14"/>
        <v>0</v>
      </c>
      <c r="O234">
        <f t="shared" si="15"/>
        <v>0</v>
      </c>
    </row>
    <row r="235" spans="1:15" x14ac:dyDescent="0.25">
      <c r="A235" s="18" t="s">
        <v>118</v>
      </c>
      <c r="B235">
        <v>6.5</v>
      </c>
      <c r="C235">
        <v>6.5</v>
      </c>
      <c r="D235">
        <f t="shared" si="12"/>
        <v>0</v>
      </c>
      <c r="F235">
        <v>0</v>
      </c>
      <c r="G235">
        <v>0</v>
      </c>
      <c r="H235">
        <f t="shared" si="13"/>
        <v>0</v>
      </c>
      <c r="J235">
        <v>11</v>
      </c>
      <c r="K235">
        <v>8</v>
      </c>
      <c r="L235">
        <v>11</v>
      </c>
      <c r="M235">
        <v>8</v>
      </c>
      <c r="N235">
        <f t="shared" si="14"/>
        <v>0</v>
      </c>
      <c r="O235">
        <f t="shared" si="15"/>
        <v>0</v>
      </c>
    </row>
    <row r="236" spans="1:15" x14ac:dyDescent="0.25">
      <c r="A236" s="19" t="s">
        <v>304</v>
      </c>
      <c r="B236">
        <v>7.5</v>
      </c>
      <c r="C236">
        <v>7.5</v>
      </c>
      <c r="D236">
        <f t="shared" si="12"/>
        <v>0</v>
      </c>
      <c r="F236">
        <v>5</v>
      </c>
      <c r="G236">
        <v>5</v>
      </c>
      <c r="H236">
        <f t="shared" si="13"/>
        <v>0</v>
      </c>
      <c r="J236">
        <v>14</v>
      </c>
      <c r="K236">
        <v>8</v>
      </c>
      <c r="L236">
        <v>14</v>
      </c>
      <c r="M236">
        <v>8</v>
      </c>
      <c r="N236">
        <f t="shared" si="14"/>
        <v>0</v>
      </c>
      <c r="O236">
        <f t="shared" si="15"/>
        <v>0</v>
      </c>
    </row>
    <row r="237" spans="1:15" x14ac:dyDescent="0.25">
      <c r="A237" s="18" t="s">
        <v>499</v>
      </c>
      <c r="B237">
        <v>7</v>
      </c>
      <c r="C237">
        <v>7</v>
      </c>
      <c r="D237">
        <f t="shared" si="12"/>
        <v>0</v>
      </c>
      <c r="F237">
        <v>5</v>
      </c>
      <c r="G237">
        <v>5</v>
      </c>
      <c r="H237">
        <f t="shared" si="13"/>
        <v>0</v>
      </c>
      <c r="J237">
        <v>10.5</v>
      </c>
      <c r="K237">
        <v>8.5</v>
      </c>
      <c r="L237">
        <v>10.5</v>
      </c>
      <c r="M237">
        <v>8.5</v>
      </c>
      <c r="N237">
        <f t="shared" si="14"/>
        <v>0</v>
      </c>
      <c r="O237">
        <f t="shared" si="15"/>
        <v>0</v>
      </c>
    </row>
    <row r="238" spans="1:15" x14ac:dyDescent="0.25">
      <c r="A238" s="19" t="s">
        <v>290</v>
      </c>
      <c r="B238">
        <v>7</v>
      </c>
      <c r="C238">
        <v>7</v>
      </c>
      <c r="D238">
        <f t="shared" si="12"/>
        <v>0</v>
      </c>
      <c r="F238">
        <v>5</v>
      </c>
      <c r="G238">
        <v>5</v>
      </c>
      <c r="H238">
        <f t="shared" si="13"/>
        <v>0</v>
      </c>
      <c r="J238">
        <v>14.5</v>
      </c>
      <c r="K238">
        <v>14</v>
      </c>
      <c r="L238">
        <v>14.5</v>
      </c>
      <c r="M238">
        <v>14</v>
      </c>
      <c r="N238">
        <f t="shared" si="14"/>
        <v>0</v>
      </c>
      <c r="O238">
        <f t="shared" si="15"/>
        <v>0</v>
      </c>
    </row>
    <row r="239" spans="1:15" x14ac:dyDescent="0.25">
      <c r="A239" s="18" t="s">
        <v>416</v>
      </c>
      <c r="B239">
        <v>2</v>
      </c>
      <c r="C239">
        <v>2</v>
      </c>
      <c r="D239">
        <f t="shared" si="12"/>
        <v>0</v>
      </c>
      <c r="F239">
        <v>0</v>
      </c>
      <c r="G239">
        <v>0</v>
      </c>
      <c r="H239">
        <f t="shared" si="13"/>
        <v>0</v>
      </c>
      <c r="N239">
        <f t="shared" si="14"/>
        <v>0</v>
      </c>
      <c r="O239">
        <f t="shared" si="15"/>
        <v>0</v>
      </c>
    </row>
    <row r="240" spans="1:15" x14ac:dyDescent="0.25">
      <c r="A240" s="19" t="s">
        <v>29</v>
      </c>
      <c r="B240">
        <v>7</v>
      </c>
      <c r="C240">
        <v>7</v>
      </c>
      <c r="D240">
        <f t="shared" si="12"/>
        <v>0</v>
      </c>
      <c r="F240">
        <v>5</v>
      </c>
      <c r="G240">
        <v>5</v>
      </c>
      <c r="H240">
        <f t="shared" si="13"/>
        <v>0</v>
      </c>
      <c r="J240">
        <v>15</v>
      </c>
      <c r="K240">
        <v>12</v>
      </c>
      <c r="L240">
        <v>15</v>
      </c>
      <c r="M240">
        <v>12</v>
      </c>
      <c r="N240">
        <f t="shared" si="14"/>
        <v>0</v>
      </c>
      <c r="O240">
        <f t="shared" si="15"/>
        <v>0</v>
      </c>
    </row>
    <row r="241" spans="1:15" x14ac:dyDescent="0.25">
      <c r="A241" s="18" t="s">
        <v>330</v>
      </c>
      <c r="B241">
        <v>7</v>
      </c>
      <c r="C241">
        <v>7</v>
      </c>
      <c r="D241">
        <f t="shared" si="12"/>
        <v>0</v>
      </c>
      <c r="F241">
        <v>5</v>
      </c>
      <c r="G241" s="24"/>
      <c r="H241">
        <f t="shared" si="13"/>
        <v>5</v>
      </c>
      <c r="J241">
        <v>8</v>
      </c>
      <c r="K241">
        <v>10</v>
      </c>
      <c r="L241">
        <v>8</v>
      </c>
      <c r="M241">
        <v>10</v>
      </c>
      <c r="N241">
        <f t="shared" si="14"/>
        <v>0</v>
      </c>
      <c r="O241">
        <f t="shared" si="15"/>
        <v>0</v>
      </c>
    </row>
    <row r="242" spans="1:15" x14ac:dyDescent="0.25">
      <c r="A242" s="19" t="s">
        <v>12</v>
      </c>
      <c r="B242">
        <v>4</v>
      </c>
      <c r="C242">
        <v>4</v>
      </c>
      <c r="D242">
        <f t="shared" si="12"/>
        <v>0</v>
      </c>
      <c r="F242">
        <v>0</v>
      </c>
      <c r="G242" s="25"/>
      <c r="H242">
        <f t="shared" si="13"/>
        <v>0</v>
      </c>
      <c r="J242">
        <v>13.5</v>
      </c>
      <c r="K242">
        <v>12</v>
      </c>
      <c r="L242">
        <v>13.5</v>
      </c>
      <c r="M242">
        <v>12</v>
      </c>
      <c r="N242">
        <f t="shared" si="14"/>
        <v>0</v>
      </c>
      <c r="O242">
        <f t="shared" si="15"/>
        <v>0</v>
      </c>
    </row>
    <row r="243" spans="1:15" x14ac:dyDescent="0.25">
      <c r="A243" s="18" t="s">
        <v>148</v>
      </c>
      <c r="B243">
        <v>2</v>
      </c>
      <c r="C243">
        <v>2</v>
      </c>
      <c r="D243">
        <f t="shared" si="12"/>
        <v>0</v>
      </c>
      <c r="F243">
        <v>0</v>
      </c>
      <c r="G243" s="24"/>
      <c r="H243">
        <f t="shared" si="13"/>
        <v>0</v>
      </c>
      <c r="L243">
        <v>0</v>
      </c>
      <c r="N243">
        <f t="shared" si="14"/>
        <v>0</v>
      </c>
      <c r="O243">
        <f t="shared" si="15"/>
        <v>0</v>
      </c>
    </row>
    <row r="244" spans="1:15" x14ac:dyDescent="0.25">
      <c r="A244" s="19" t="s">
        <v>328</v>
      </c>
      <c r="B244">
        <v>0</v>
      </c>
      <c r="C244">
        <v>0</v>
      </c>
      <c r="D244">
        <f t="shared" si="12"/>
        <v>0</v>
      </c>
      <c r="F244">
        <v>0</v>
      </c>
      <c r="G244" s="25"/>
      <c r="H244">
        <f t="shared" si="13"/>
        <v>0</v>
      </c>
      <c r="L244">
        <v>0</v>
      </c>
      <c r="N244">
        <f t="shared" si="14"/>
        <v>0</v>
      </c>
      <c r="O244">
        <f t="shared" si="15"/>
        <v>0</v>
      </c>
    </row>
    <row r="245" spans="1:15" x14ac:dyDescent="0.25">
      <c r="A245" s="18" t="s">
        <v>120</v>
      </c>
      <c r="B245">
        <v>0</v>
      </c>
      <c r="C245">
        <v>0</v>
      </c>
      <c r="D245">
        <f t="shared" si="12"/>
        <v>0</v>
      </c>
      <c r="F245">
        <v>0</v>
      </c>
      <c r="G245" s="24"/>
      <c r="H245">
        <f t="shared" si="13"/>
        <v>0</v>
      </c>
      <c r="J245">
        <v>11</v>
      </c>
      <c r="K245">
        <v>13.5</v>
      </c>
      <c r="L245">
        <v>11</v>
      </c>
      <c r="M245">
        <v>13.5</v>
      </c>
      <c r="N245">
        <f t="shared" si="14"/>
        <v>0</v>
      </c>
      <c r="O245">
        <f t="shared" si="15"/>
        <v>0</v>
      </c>
    </row>
    <row r="246" spans="1:15" x14ac:dyDescent="0.25">
      <c r="A246" s="19" t="s">
        <v>337</v>
      </c>
      <c r="B246">
        <v>5</v>
      </c>
      <c r="C246">
        <v>5</v>
      </c>
      <c r="D246">
        <f t="shared" si="12"/>
        <v>0</v>
      </c>
      <c r="F246">
        <v>5</v>
      </c>
      <c r="G246" s="25"/>
      <c r="H246">
        <f t="shared" si="13"/>
        <v>5</v>
      </c>
      <c r="J246">
        <v>10.5</v>
      </c>
      <c r="K246">
        <v>9</v>
      </c>
      <c r="L246">
        <v>10.5</v>
      </c>
      <c r="M246">
        <v>9</v>
      </c>
      <c r="N246">
        <f t="shared" si="14"/>
        <v>0</v>
      </c>
      <c r="O246">
        <f t="shared" si="15"/>
        <v>0</v>
      </c>
    </row>
    <row r="247" spans="1:15" x14ac:dyDescent="0.25">
      <c r="A247" s="18" t="s">
        <v>122</v>
      </c>
      <c r="B247">
        <v>8</v>
      </c>
      <c r="C247">
        <v>8</v>
      </c>
      <c r="D247">
        <f t="shared" si="12"/>
        <v>0</v>
      </c>
      <c r="F247">
        <v>5</v>
      </c>
      <c r="G247" s="24"/>
      <c r="H247">
        <f t="shared" si="13"/>
        <v>5</v>
      </c>
      <c r="J247">
        <v>13</v>
      </c>
      <c r="K247">
        <v>13</v>
      </c>
      <c r="L247">
        <v>13</v>
      </c>
      <c r="M247">
        <v>13</v>
      </c>
      <c r="N247">
        <f t="shared" si="14"/>
        <v>0</v>
      </c>
      <c r="O247">
        <f t="shared" si="15"/>
        <v>0</v>
      </c>
    </row>
    <row r="248" spans="1:15" x14ac:dyDescent="0.25">
      <c r="A248" s="19" t="s">
        <v>313</v>
      </c>
      <c r="B248">
        <v>6</v>
      </c>
      <c r="C248">
        <v>6</v>
      </c>
      <c r="D248">
        <f t="shared" si="12"/>
        <v>0</v>
      </c>
      <c r="F248">
        <v>0</v>
      </c>
      <c r="G248" s="25"/>
      <c r="H248">
        <f t="shared" si="13"/>
        <v>0</v>
      </c>
      <c r="J248">
        <v>15</v>
      </c>
      <c r="K248">
        <v>11</v>
      </c>
      <c r="L248">
        <v>15</v>
      </c>
      <c r="M248">
        <v>11</v>
      </c>
      <c r="N248">
        <f t="shared" si="14"/>
        <v>0</v>
      </c>
      <c r="O248">
        <f t="shared" si="15"/>
        <v>0</v>
      </c>
    </row>
    <row r="249" spans="1:15" x14ac:dyDescent="0.25">
      <c r="A249" s="20" t="s">
        <v>362</v>
      </c>
      <c r="B249">
        <v>0</v>
      </c>
      <c r="C249">
        <v>0</v>
      </c>
      <c r="D249">
        <f t="shared" si="12"/>
        <v>0</v>
      </c>
      <c r="F249">
        <v>0</v>
      </c>
      <c r="G249" s="24"/>
      <c r="H249">
        <f t="shared" si="13"/>
        <v>0</v>
      </c>
      <c r="J249">
        <v>0</v>
      </c>
      <c r="L249">
        <v>0</v>
      </c>
      <c r="N249">
        <f t="shared" si="14"/>
        <v>0</v>
      </c>
      <c r="O249">
        <f t="shared" si="15"/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Sheet2</vt:lpstr>
      <vt:lpstr>Sheet1</vt:lpstr>
      <vt:lpstr>Sheet3</vt:lpstr>
      <vt:lpstr>Sheet6</vt:lpstr>
      <vt:lpstr>Sheet4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Milica</dc:creator>
  <cp:lastModifiedBy>Njegic</cp:lastModifiedBy>
  <cp:lastPrinted>2012-02-06T00:37:21Z</cp:lastPrinted>
  <dcterms:created xsi:type="dcterms:W3CDTF">2011-11-10T15:41:21Z</dcterms:created>
  <dcterms:modified xsi:type="dcterms:W3CDTF">2012-05-27T20:03:20Z</dcterms:modified>
</cp:coreProperties>
</file>