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LinTrend" sheetId="1" r:id="rId1"/>
    <sheet name="LinTrend-RA" sheetId="4" r:id="rId2"/>
    <sheet name="EksTr" sheetId="3" r:id="rId3"/>
    <sheet name="EksTr-RA" sheetId="7" r:id="rId4"/>
    <sheet name="KvadTr" sheetId="2" r:id="rId5"/>
    <sheet name="KvadTr-RA" sheetId="5" r:id="rId6"/>
    <sheet name="Komp" sheetId="9" r:id="rId7"/>
  </sheets>
  <calcPr calcId="144525"/>
</workbook>
</file>

<file path=xl/calcChain.xml><?xml version="1.0" encoding="utf-8"?>
<calcChain xmlns="http://schemas.openxmlformats.org/spreadsheetml/2006/main">
  <c r="G41" i="7" l="1"/>
  <c r="G40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25" i="7"/>
  <c r="D42" i="5"/>
  <c r="D41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/>
  <c r="D41" i="4"/>
  <c r="D40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25" i="4"/>
  <c r="E26" i="7"/>
  <c r="F26" i="7" s="1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25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25" i="7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</calcChain>
</file>

<file path=xl/sharedStrings.xml><?xml version="1.0" encoding="utf-8"?>
<sst xmlns="http://schemas.openxmlformats.org/spreadsheetml/2006/main" count="122" uniqueCount="40">
  <si>
    <t>Godina</t>
  </si>
  <si>
    <t>Prihodi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</si>
  <si>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</si>
  <si>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</si>
  <si>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</si>
  <si>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</si>
  <si>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</si>
  <si>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</si>
  <si>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</si>
  <si>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</si>
  <si>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</si>
  <si>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</si>
  <si>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</si>
  <si>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</si>
  <si>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</si>
  <si>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</si>
  <si>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</si>
  <si>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</si>
  <si>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</si>
  <si>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</si>
  <si>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</si>
  <si>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</si>
  <si>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</si>
  <si>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</si>
  <si>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</si>
  <si>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</si>
  <si>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</si>
  <si>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</si>
  <si>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Predicted Prihodi</t>
  </si>
  <si>
    <t>Residuals</t>
  </si>
  <si>
    <t>Kodirano</t>
  </si>
  <si>
    <t>Log Prih</t>
  </si>
  <si>
    <t>Predicted Log Prih</t>
  </si>
  <si>
    <t>LINEARNI TREND</t>
  </si>
  <si>
    <t>EKSPONENCIJALNI TREND</t>
  </si>
  <si>
    <t>KVADRATNI TREND</t>
  </si>
  <si>
    <t>Kvadrirano</t>
  </si>
  <si>
    <t>AD</t>
  </si>
  <si>
    <t>MAD</t>
  </si>
  <si>
    <t>Antilog Prih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</si>
</sst>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LinTrend!$C$1</c:f>
              <c:strCache>
                <c:ptCount val="1"/>
                <c:pt idx="0">
                  <c:v>Prihodi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2169816272965879"/>
                  <c:y val="0.22316272965879266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1"/>
            <c:dispEq val="0"/>
            <c:trendlineLbl>
              <c:layout>
                <c:manualLayout>
                  <c:x val="9.8531496062992122E-2"/>
                  <c:y val="0.11205161854768154"/>
                </c:manualLayout>
              </c:layout>
              <c:numFmt formatCode="General" sourceLinked="0"/>
            </c:trendlineLbl>
          </c:trendline>
          <c:xVal>
            <c:numRef>
              <c:f>LinTrend!$A$2:$A$16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LinTrend!$C$2:$C$16</c:f>
              <c:numCache>
                <c:formatCode>General</c:formatCode>
                <c:ptCount val="15"/>
                <c:pt idx="0">
                  <c:v>18</c:v>
                </c:pt>
                <c:pt idx="1">
                  <c:v>18.5</c:v>
                </c:pt>
                <c:pt idx="2">
                  <c:v>18.899999999999999</c:v>
                </c:pt>
                <c:pt idx="3">
                  <c:v>18.8</c:v>
                </c:pt>
                <c:pt idx="4">
                  <c:v>19.8</c:v>
                </c:pt>
                <c:pt idx="5">
                  <c:v>20.5</c:v>
                </c:pt>
                <c:pt idx="6">
                  <c:v>20.100000000000001</c:v>
                </c:pt>
                <c:pt idx="7">
                  <c:v>19.600000000000001</c:v>
                </c:pt>
                <c:pt idx="8">
                  <c:v>21</c:v>
                </c:pt>
                <c:pt idx="9">
                  <c:v>21.9</c:v>
                </c:pt>
                <c:pt idx="10">
                  <c:v>23.1</c:v>
                </c:pt>
                <c:pt idx="11">
                  <c:v>24.1</c:v>
                </c:pt>
                <c:pt idx="12">
                  <c:v>28.9</c:v>
                </c:pt>
                <c:pt idx="13">
                  <c:v>31.9</c:v>
                </c:pt>
                <c:pt idx="14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6016"/>
        <c:axId val="56407552"/>
      </c:scatterChart>
      <c:valAx>
        <c:axId val="56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407552"/>
        <c:crosses val="autoZero"/>
        <c:crossBetween val="midCat"/>
      </c:valAx>
      <c:valAx>
        <c:axId val="564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06016"/>
        <c:crosses val="autoZero"/>
        <c:crossBetween val="midCat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Linearni trend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LinTrend!$A$2:$A$16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'LinTrend-RA'!$C$25:$C$39</c:f>
              <c:numCache>
                <c:formatCode>General</c:formatCode>
                <c:ptCount val="15"/>
                <c:pt idx="0">
                  <c:v>1.9983333333333348</c:v>
                </c:pt>
                <c:pt idx="1">
                  <c:v>1.5833333333333357</c:v>
                </c:pt>
                <c:pt idx="2">
                  <c:v>1.0683333333333351</c:v>
                </c:pt>
                <c:pt idx="3">
                  <c:v>5.3333333333338118E-2</c:v>
                </c:pt>
                <c:pt idx="4">
                  <c:v>0.13833333333333897</c:v>
                </c:pt>
                <c:pt idx="5">
                  <c:v>-7.6666666666660888E-2</c:v>
                </c:pt>
                <c:pt idx="6">
                  <c:v>-1.3916666666666622</c:v>
                </c:pt>
                <c:pt idx="7">
                  <c:v>-2.8066666666666613</c:v>
                </c:pt>
                <c:pt idx="8">
                  <c:v>-2.3216666666666619</c:v>
                </c:pt>
                <c:pt idx="9">
                  <c:v>-2.336666666666666</c:v>
                </c:pt>
                <c:pt idx="10">
                  <c:v>-2.0516666666666623</c:v>
                </c:pt>
                <c:pt idx="11">
                  <c:v>-1.9666666666666615</c:v>
                </c:pt>
                <c:pt idx="12">
                  <c:v>1.9183333333333366</c:v>
                </c:pt>
                <c:pt idx="13">
                  <c:v>4.0033333333333374</c:v>
                </c:pt>
                <c:pt idx="14">
                  <c:v>2.1883333333333397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832"/>
        <c:axId val="38715776"/>
      </c:scatterChart>
      <c:valAx>
        <c:axId val="3868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Godina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715776"/>
        <c:crosses val="autoZero"/>
        <c:crossBetween val="midCat"/>
      </c:valAx>
      <c:valAx>
        <c:axId val="3871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8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EksTr!$C$1</c:f>
              <c:strCache>
                <c:ptCount val="1"/>
                <c:pt idx="0">
                  <c:v>Prihodi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7.0039370078740157E-3"/>
                  <c:y val="-0.12258675998833479"/>
                </c:manualLayout>
              </c:layout>
              <c:numFmt formatCode="General" sourceLinked="0"/>
            </c:trendlineLbl>
          </c:trendline>
          <c:xVal>
            <c:numRef>
              <c:f>EksTr!$A$2:$A$16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EksTr!$C$2:$C$16</c:f>
              <c:numCache>
                <c:formatCode>General</c:formatCode>
                <c:ptCount val="15"/>
                <c:pt idx="0">
                  <c:v>18</c:v>
                </c:pt>
                <c:pt idx="1">
                  <c:v>18.5</c:v>
                </c:pt>
                <c:pt idx="2">
                  <c:v>18.899999999999999</c:v>
                </c:pt>
                <c:pt idx="3">
                  <c:v>18.8</c:v>
                </c:pt>
                <c:pt idx="4">
                  <c:v>19.8</c:v>
                </c:pt>
                <c:pt idx="5">
                  <c:v>20.5</c:v>
                </c:pt>
                <c:pt idx="6">
                  <c:v>20.100000000000001</c:v>
                </c:pt>
                <c:pt idx="7">
                  <c:v>19.600000000000001</c:v>
                </c:pt>
                <c:pt idx="8">
                  <c:v>21</c:v>
                </c:pt>
                <c:pt idx="9">
                  <c:v>21.9</c:v>
                </c:pt>
                <c:pt idx="10">
                  <c:v>23.1</c:v>
                </c:pt>
                <c:pt idx="11">
                  <c:v>24.1</c:v>
                </c:pt>
                <c:pt idx="12">
                  <c:v>28.9</c:v>
                </c:pt>
                <c:pt idx="13">
                  <c:v>31.9</c:v>
                </c:pt>
                <c:pt idx="14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32320"/>
        <c:axId val="39033856"/>
      </c:scatterChart>
      <c:valAx>
        <c:axId val="390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33856"/>
        <c:crosses val="autoZero"/>
        <c:crossBetween val="midCat"/>
      </c:valAx>
      <c:valAx>
        <c:axId val="3903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32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Eksponencijalni</a:t>
            </a:r>
            <a:r>
              <a:rPr lang="en-US" sz="1400" baseline="0"/>
              <a:t> trend</a:t>
            </a:r>
            <a:r>
              <a:rPr lang="en-US" sz="1400"/>
              <a:t>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EksTr!$A$2:$A$16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'EksTr-RA'!$C$25:$C$39</c:f>
              <c:numCache>
                <c:formatCode>General</c:formatCode>
                <c:ptCount val="15"/>
                <c:pt idx="0">
                  <c:v>3.0100635412629195E-2</c:v>
                </c:pt>
                <c:pt idx="1">
                  <c:v>2.5202718965990467E-2</c:v>
                </c:pt>
                <c:pt idx="2">
                  <c:v>1.7695654989874132E-2</c:v>
                </c:pt>
                <c:pt idx="3">
                  <c:v>-1.4054396660365676E-3</c:v>
                </c:pt>
                <c:pt idx="4">
                  <c:v>4.3047615854681087E-3</c:v>
                </c:pt>
                <c:pt idx="5">
                  <c:v>2.5962926333447101E-3</c:v>
                </c:pt>
                <c:pt idx="6">
                  <c:v>-2.2758650748267328E-2</c:v>
                </c:pt>
                <c:pt idx="7">
                  <c:v>-5.0495776558626693E-2</c:v>
                </c:pt>
                <c:pt idx="8">
                  <c:v>-3.7329692927529967E-2</c:v>
                </c:pt>
                <c:pt idx="9">
                  <c:v>-3.5902012567677666E-2</c:v>
                </c:pt>
                <c:pt idx="10">
                  <c:v>-2.9531287261997941E-2</c:v>
                </c:pt>
                <c:pt idx="11">
                  <c:v>-2.7923364325620703E-2</c:v>
                </c:pt>
                <c:pt idx="12">
                  <c:v>3.4160296109712274E-2</c:v>
                </c:pt>
                <c:pt idx="13">
                  <c:v>6.0255996663998834E-2</c:v>
                </c:pt>
                <c:pt idx="14">
                  <c:v>3.1029867694743807E-2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86176"/>
        <c:axId val="38788096"/>
      </c:scatterChart>
      <c:valAx>
        <c:axId val="3878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Godina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788096"/>
        <c:crosses val="autoZero"/>
        <c:crossBetween val="midCat"/>
      </c:valAx>
      <c:valAx>
        <c:axId val="3878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786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KvadTr!$D$1</c:f>
              <c:strCache>
                <c:ptCount val="1"/>
                <c:pt idx="0">
                  <c:v>Prihodi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KvadTr!$B$2:$B$16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KvadTr!$D$2:$D$16</c:f>
              <c:numCache>
                <c:formatCode>General</c:formatCode>
                <c:ptCount val="15"/>
                <c:pt idx="0">
                  <c:v>18</c:v>
                </c:pt>
                <c:pt idx="1">
                  <c:v>18.5</c:v>
                </c:pt>
                <c:pt idx="2">
                  <c:v>18.899999999999999</c:v>
                </c:pt>
                <c:pt idx="3">
                  <c:v>18.8</c:v>
                </c:pt>
                <c:pt idx="4">
                  <c:v>19.8</c:v>
                </c:pt>
                <c:pt idx="5">
                  <c:v>20.5</c:v>
                </c:pt>
                <c:pt idx="6">
                  <c:v>20.100000000000001</c:v>
                </c:pt>
                <c:pt idx="7">
                  <c:v>19.600000000000001</c:v>
                </c:pt>
                <c:pt idx="8">
                  <c:v>21</c:v>
                </c:pt>
                <c:pt idx="9">
                  <c:v>21.9</c:v>
                </c:pt>
                <c:pt idx="10">
                  <c:v>23.1</c:v>
                </c:pt>
                <c:pt idx="11">
                  <c:v>24.1</c:v>
                </c:pt>
                <c:pt idx="12">
                  <c:v>28.9</c:v>
                </c:pt>
                <c:pt idx="13">
                  <c:v>31.9</c:v>
                </c:pt>
                <c:pt idx="14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0080"/>
        <c:axId val="38831616"/>
      </c:scatterChart>
      <c:valAx>
        <c:axId val="388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831616"/>
        <c:crosses val="autoZero"/>
        <c:crossBetween val="midCat"/>
      </c:valAx>
      <c:valAx>
        <c:axId val="3883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30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Kvadratni trend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KvadTr!$A$2:$A$16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</c:numCache>
            </c:numRef>
          </c:xVal>
          <c:yVal>
            <c:numRef>
              <c:f>'KvadTr-RA'!$C$26:$C$40</c:f>
              <c:numCache>
                <c:formatCode>General</c:formatCode>
                <c:ptCount val="15"/>
                <c:pt idx="0">
                  <c:v>-1.0879411764705793</c:v>
                </c:pt>
                <c:pt idx="1">
                  <c:v>-0.1802521008403275</c:v>
                </c:pt>
                <c:pt idx="2">
                  <c:v>0.42394634776988127</c:v>
                </c:pt>
                <c:pt idx="3">
                  <c:v>0.32465416936005909</c:v>
                </c:pt>
                <c:pt idx="4">
                  <c:v>1.1218713639301932</c:v>
                </c:pt>
                <c:pt idx="5">
                  <c:v>1.415597931480292</c:v>
                </c:pt>
                <c:pt idx="6">
                  <c:v>0.40583387201034782</c:v>
                </c:pt>
                <c:pt idx="7">
                  <c:v>-0.90742081447963585</c:v>
                </c:pt>
                <c:pt idx="8">
                  <c:v>-0.5241661279896519</c:v>
                </c:pt>
                <c:pt idx="9">
                  <c:v>-0.84440206851971311</c:v>
                </c:pt>
                <c:pt idx="10">
                  <c:v>-1.0681286360698081</c:v>
                </c:pt>
                <c:pt idx="11">
                  <c:v>-1.6953458306399405</c:v>
                </c:pt>
                <c:pt idx="12">
                  <c:v>1.2739463477698791</c:v>
                </c:pt>
                <c:pt idx="13">
                  <c:v>2.2397478991596635</c:v>
                </c:pt>
                <c:pt idx="14">
                  <c:v>-0.89794117647058869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9616"/>
        <c:axId val="38881536"/>
      </c:scatterChart>
      <c:valAx>
        <c:axId val="3887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Kodirano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881536"/>
        <c:crosses val="autoZero"/>
        <c:crossBetween val="midCat"/>
      </c:valAx>
      <c:valAx>
        <c:axId val="3888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879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Godina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KvadTr!$B$2:$B$16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'KvadTr-RA'!$C$26:$C$40</c:f>
              <c:numCache>
                <c:formatCode>General</c:formatCode>
                <c:ptCount val="15"/>
                <c:pt idx="0">
                  <c:v>-1.0879411764705793</c:v>
                </c:pt>
                <c:pt idx="1">
                  <c:v>-0.1802521008403275</c:v>
                </c:pt>
                <c:pt idx="2">
                  <c:v>0.42394634776988127</c:v>
                </c:pt>
                <c:pt idx="3">
                  <c:v>0.32465416936005909</c:v>
                </c:pt>
                <c:pt idx="4">
                  <c:v>1.1218713639301932</c:v>
                </c:pt>
                <c:pt idx="5">
                  <c:v>1.415597931480292</c:v>
                </c:pt>
                <c:pt idx="6">
                  <c:v>0.40583387201034782</c:v>
                </c:pt>
                <c:pt idx="7">
                  <c:v>-0.90742081447963585</c:v>
                </c:pt>
                <c:pt idx="8">
                  <c:v>-0.5241661279896519</c:v>
                </c:pt>
                <c:pt idx="9">
                  <c:v>-0.84440206851971311</c:v>
                </c:pt>
                <c:pt idx="10">
                  <c:v>-1.0681286360698081</c:v>
                </c:pt>
                <c:pt idx="11">
                  <c:v>-1.6953458306399405</c:v>
                </c:pt>
                <c:pt idx="12">
                  <c:v>1.2739463477698791</c:v>
                </c:pt>
                <c:pt idx="13">
                  <c:v>2.2397478991596635</c:v>
                </c:pt>
                <c:pt idx="14">
                  <c:v>-0.89794117647058869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18400"/>
        <c:axId val="38920576"/>
      </c:scatterChart>
      <c:valAx>
        <c:axId val="389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Godina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20576"/>
        <c:crosses val="autoZero"/>
        <c:crossBetween val="midCat"/>
      </c:valAx>
      <c:valAx>
        <c:axId val="3892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18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4</xdr:row>
      <xdr:rowOff>38100</xdr:rowOff>
    </xdr:from>
    <xdr:to>
      <xdr:col>15</xdr:col>
      <xdr:colOff>371475</xdr:colOff>
      <xdr:row>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6</xdr:row>
      <xdr:rowOff>14287</xdr:rowOff>
    </xdr:from>
    <xdr:to>
      <xdr:col>13</xdr:col>
      <xdr:colOff>161925</xdr:colOff>
      <xdr:row>20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</xdr:row>
      <xdr:rowOff>142875</xdr:rowOff>
    </xdr:from>
    <xdr:to>
      <xdr:col>16</xdr:col>
      <xdr:colOff>104775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</xdr:row>
      <xdr:rowOff>180975</xdr:rowOff>
    </xdr:from>
    <xdr:to>
      <xdr:col>15</xdr:col>
      <xdr:colOff>438150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16</xdr:row>
      <xdr:rowOff>47625</xdr:rowOff>
    </xdr:from>
    <xdr:to>
      <xdr:col>16</xdr:col>
      <xdr:colOff>438150</xdr:colOff>
      <xdr:row>26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" sqref="C1:C16"/>
    </sheetView>
  </sheetViews>
  <sheetFormatPr defaultRowHeight="15" x14ac:dyDescent="0.25"/>
  <sheetData>
    <row r="1" spans="1:3" x14ac:dyDescent="0.25">
      <c r="A1" s="1" t="s">
        <v>0</v>
      </c>
      <c r="B1" s="7" t="s">
        <v>0</v>
      </c>
      <c r="C1" s="7" t="s">
        <v>1</v>
      </c>
    </row>
    <row r="2" spans="1:3" x14ac:dyDescent="0.25">
      <c r="A2">
        <v>1</v>
      </c>
      <c r="B2" s="7">
        <v>2005</v>
      </c>
      <c r="C2" s="7">
        <v>18</v>
      </c>
    </row>
    <row r="3" spans="1:3" x14ac:dyDescent="0.25">
      <c r="A3">
        <v>2</v>
      </c>
      <c r="B3" s="7">
        <v>2006</v>
      </c>
      <c r="C3" s="7">
        <v>18.5</v>
      </c>
    </row>
    <row r="4" spans="1:3" x14ac:dyDescent="0.25">
      <c r="A4">
        <v>3</v>
      </c>
      <c r="B4" s="7">
        <v>2007</v>
      </c>
      <c r="C4" s="7">
        <v>18.899999999999999</v>
      </c>
    </row>
    <row r="5" spans="1:3" x14ac:dyDescent="0.25">
      <c r="A5">
        <v>4</v>
      </c>
      <c r="B5" s="7">
        <v>2008</v>
      </c>
      <c r="C5" s="7">
        <v>18.8</v>
      </c>
    </row>
    <row r="6" spans="1:3" x14ac:dyDescent="0.25">
      <c r="A6">
        <v>5</v>
      </c>
      <c r="B6" s="7">
        <v>2009</v>
      </c>
      <c r="C6" s="7">
        <v>19.8</v>
      </c>
    </row>
    <row r="7" spans="1:3" x14ac:dyDescent="0.25">
      <c r="A7">
        <v>6</v>
      </c>
      <c r="B7" s="7">
        <v>2010</v>
      </c>
      <c r="C7" s="7">
        <v>20.5</v>
      </c>
    </row>
    <row r="8" spans="1:3" x14ac:dyDescent="0.25">
      <c r="A8">
        <v>7</v>
      </c>
      <c r="B8" s="7">
        <v>2011</v>
      </c>
      <c r="C8" s="7">
        <v>20.100000000000001</v>
      </c>
    </row>
    <row r="9" spans="1:3" x14ac:dyDescent="0.25">
      <c r="A9">
        <v>8</v>
      </c>
      <c r="B9" s="7">
        <v>2012</v>
      </c>
      <c r="C9" s="7">
        <v>19.600000000000001</v>
      </c>
    </row>
    <row r="10" spans="1:3" x14ac:dyDescent="0.25">
      <c r="A10">
        <v>9</v>
      </c>
      <c r="B10" s="7">
        <v>2013</v>
      </c>
      <c r="C10" s="7">
        <v>21</v>
      </c>
    </row>
    <row r="11" spans="1:3" x14ac:dyDescent="0.25">
      <c r="A11">
        <v>10</v>
      </c>
      <c r="B11" s="7">
        <v>2014</v>
      </c>
      <c r="C11" s="7">
        <v>21.9</v>
      </c>
    </row>
    <row r="12" spans="1:3" x14ac:dyDescent="0.25">
      <c r="A12">
        <v>11</v>
      </c>
      <c r="B12" s="7">
        <v>2015</v>
      </c>
      <c r="C12" s="7">
        <v>23.1</v>
      </c>
    </row>
    <row r="13" spans="1:3" x14ac:dyDescent="0.25">
      <c r="A13">
        <v>12</v>
      </c>
      <c r="B13" s="7">
        <v>2016</v>
      </c>
      <c r="C13" s="7">
        <v>24.1</v>
      </c>
    </row>
    <row r="14" spans="1:3" x14ac:dyDescent="0.25">
      <c r="A14">
        <v>13</v>
      </c>
      <c r="B14" s="7">
        <v>2017</v>
      </c>
      <c r="C14" s="7">
        <v>28.9</v>
      </c>
    </row>
    <row r="15" spans="1:3" x14ac:dyDescent="0.25">
      <c r="A15">
        <v>14</v>
      </c>
      <c r="B15" s="7">
        <v>2018</v>
      </c>
      <c r="C15" s="7">
        <v>31.9</v>
      </c>
    </row>
    <row r="16" spans="1:3" x14ac:dyDescent="0.25">
      <c r="A16">
        <v>15</v>
      </c>
      <c r="B16" s="7">
        <v>2019</v>
      </c>
      <c r="C16" s="7"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1" topLeftCell="A20" activePane="bottomLeft" state="frozen"/>
      <selection pane="bottomLeft" activeCell="G40" sqref="G40"/>
    </sheetView>
  </sheetViews>
  <sheetFormatPr defaultRowHeight="15" x14ac:dyDescent="0.25"/>
  <cols>
    <col min="1" max="1" width="18" bestFit="1" customWidth="1"/>
    <col min="2" max="2" width="16.42578125" bestFit="1" customWidth="1"/>
    <col min="3" max="3" width="14.5703125" bestFit="1" customWidth="1"/>
    <col min="5" max="5" width="12" bestFit="1" customWidth="1"/>
    <col min="6" max="6" width="13.42578125" bestFit="1" customWidth="1"/>
  </cols>
  <sheetData>
    <row r="1" spans="1:9" x14ac:dyDescent="0.25">
      <c r="A1" t="s">
        <v>2</v>
      </c>
      <c r="B1" s="9" t="s">
        <v>33</v>
      </c>
    </row>
    <row r="2" spans="1:9" ht="15.75" thickBot="1" x14ac:dyDescent="0.3"/>
    <row r="3" spans="1:9" x14ac:dyDescent="0.25">
      <c r="A3" s="5" t="s">
        <v>3</v>
      </c>
      <c r="B3" s="5"/>
    </row>
    <row r="4" spans="1:9" x14ac:dyDescent="0.25">
      <c r="A4" s="2" t="s">
        <v>4</v>
      </c>
      <c r="B4" s="2">
        <v>0.890936634757165</v>
      </c>
    </row>
    <row r="5" spans="1:9" x14ac:dyDescent="0.25">
      <c r="A5" s="2" t="s">
        <v>5</v>
      </c>
      <c r="B5" s="2">
        <v>0.79376808715242198</v>
      </c>
    </row>
    <row r="6" spans="1:9" x14ac:dyDescent="0.25">
      <c r="A6" s="2" t="s">
        <v>6</v>
      </c>
      <c r="B6" s="2">
        <v>0.77790409385645443</v>
      </c>
    </row>
    <row r="7" spans="1:9" x14ac:dyDescent="0.25">
      <c r="A7" s="2" t="s">
        <v>7</v>
      </c>
      <c r="B7" s="2">
        <v>2.1645097745453965</v>
      </c>
    </row>
    <row r="8" spans="1:9" ht="15.75" thickBot="1" x14ac:dyDescent="0.3">
      <c r="A8" s="3" t="s">
        <v>8</v>
      </c>
      <c r="B8" s="3">
        <v>15</v>
      </c>
    </row>
    <row r="10" spans="1:9" ht="15.75" thickBot="1" x14ac:dyDescent="0.3">
      <c r="A10" t="s">
        <v>9</v>
      </c>
    </row>
    <row r="11" spans="1:9" x14ac:dyDescent="0.25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25">
      <c r="A12" s="2" t="s">
        <v>10</v>
      </c>
      <c r="B12" s="2">
        <v>1</v>
      </c>
      <c r="C12" s="2">
        <v>234.42299999999994</v>
      </c>
      <c r="D12" s="2">
        <v>234.42299999999994</v>
      </c>
      <c r="E12" s="2">
        <v>50.035830975432226</v>
      </c>
      <c r="F12" s="2">
        <v>8.372044706926692E-6</v>
      </c>
    </row>
    <row r="13" spans="1:9" x14ac:dyDescent="0.25">
      <c r="A13" s="2" t="s">
        <v>11</v>
      </c>
      <c r="B13" s="2">
        <v>13</v>
      </c>
      <c r="C13" s="2">
        <v>60.906333333333308</v>
      </c>
      <c r="D13" s="2">
        <v>4.6851025641025625</v>
      </c>
      <c r="E13" s="2"/>
      <c r="F13" s="2"/>
    </row>
    <row r="14" spans="1:9" ht="15.75" thickBot="1" x14ac:dyDescent="0.3">
      <c r="A14" s="3" t="s">
        <v>12</v>
      </c>
      <c r="B14" s="3">
        <v>14</v>
      </c>
      <c r="C14" s="3">
        <v>295.32933333333324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25">
      <c r="A17" s="2" t="s">
        <v>13</v>
      </c>
      <c r="B17" s="2">
        <v>15.086666666666664</v>
      </c>
      <c r="C17" s="2">
        <v>1.1761040587553282</v>
      </c>
      <c r="D17" s="2">
        <v>12.827663125857159</v>
      </c>
      <c r="E17" s="2">
        <v>9.3527308734894814E-9</v>
      </c>
      <c r="F17" s="2">
        <v>12.545848321392977</v>
      </c>
      <c r="G17" s="2">
        <v>17.627485011940351</v>
      </c>
      <c r="H17" s="2">
        <v>12.545848321392977</v>
      </c>
      <c r="I17" s="2">
        <v>17.627485011940351</v>
      </c>
    </row>
    <row r="18" spans="1:9" ht="15.75" thickBot="1" x14ac:dyDescent="0.3">
      <c r="A18" s="3" t="s">
        <v>0</v>
      </c>
      <c r="B18" s="3">
        <v>0.91499999999999981</v>
      </c>
      <c r="C18" s="3">
        <v>0.12935420038602979</v>
      </c>
      <c r="D18" s="3">
        <v>7.0736009906858772</v>
      </c>
      <c r="E18" s="3">
        <v>8.372044706926692E-6</v>
      </c>
      <c r="F18" s="3">
        <v>0.6355472399042138</v>
      </c>
      <c r="G18" s="3">
        <v>1.1944527600957859</v>
      </c>
      <c r="H18" s="3">
        <v>0.6355472399042138</v>
      </c>
      <c r="I18" s="3">
        <v>1.1944527600957859</v>
      </c>
    </row>
    <row r="22" spans="1:9" x14ac:dyDescent="0.25">
      <c r="A22" t="s">
        <v>26</v>
      </c>
    </row>
    <row r="23" spans="1:9" ht="15.75" thickBot="1" x14ac:dyDescent="0.3"/>
    <row r="24" spans="1:9" x14ac:dyDescent="0.25">
      <c r="A24" s="4" t="s">
        <v>27</v>
      </c>
      <c r="B24" s="4" t="s">
        <v>28</v>
      </c>
      <c r="C24" s="4" t="s">
        <v>29</v>
      </c>
      <c r="D24" s="6" t="s">
        <v>37</v>
      </c>
      <c r="E24" s="7"/>
      <c r="F24" s="6"/>
      <c r="G24" s="6"/>
    </row>
    <row r="25" spans="1:9" x14ac:dyDescent="0.25">
      <c r="A25" s="2">
        <v>1</v>
      </c>
      <c r="B25" s="2">
        <v>16.001666666666665</v>
      </c>
      <c r="C25" s="2">
        <v>1.9983333333333348</v>
      </c>
      <c r="D25">
        <f>ABS(C25)</f>
        <v>1.9983333333333348</v>
      </c>
      <c r="E25" s="7"/>
    </row>
    <row r="26" spans="1:9" x14ac:dyDescent="0.25">
      <c r="A26" s="2">
        <v>2</v>
      </c>
      <c r="B26" s="2">
        <v>16.916666666666664</v>
      </c>
      <c r="C26" s="2">
        <v>1.5833333333333357</v>
      </c>
      <c r="D26">
        <f t="shared" ref="D26:D39" si="0">ABS(C26)</f>
        <v>1.5833333333333357</v>
      </c>
      <c r="E26" s="7"/>
    </row>
    <row r="27" spans="1:9" x14ac:dyDescent="0.25">
      <c r="A27" s="2">
        <v>3</v>
      </c>
      <c r="B27" s="2">
        <v>17.831666666666663</v>
      </c>
      <c r="C27" s="2">
        <v>1.0683333333333351</v>
      </c>
      <c r="D27">
        <f t="shared" si="0"/>
        <v>1.0683333333333351</v>
      </c>
      <c r="E27" s="7"/>
    </row>
    <row r="28" spans="1:9" x14ac:dyDescent="0.25">
      <c r="A28" s="2">
        <v>4</v>
      </c>
      <c r="B28" s="2">
        <v>18.746666666666663</v>
      </c>
      <c r="C28" s="2">
        <v>5.3333333333338118E-2</v>
      </c>
      <c r="D28">
        <f t="shared" si="0"/>
        <v>5.3333333333338118E-2</v>
      </c>
      <c r="E28" s="7"/>
    </row>
    <row r="29" spans="1:9" x14ac:dyDescent="0.25">
      <c r="A29" s="2">
        <v>5</v>
      </c>
      <c r="B29" s="2">
        <v>19.661666666666662</v>
      </c>
      <c r="C29" s="2">
        <v>0.13833333333333897</v>
      </c>
      <c r="D29">
        <f t="shared" si="0"/>
        <v>0.13833333333333897</v>
      </c>
      <c r="E29" s="7"/>
    </row>
    <row r="30" spans="1:9" x14ac:dyDescent="0.25">
      <c r="A30" s="2">
        <v>6</v>
      </c>
      <c r="B30" s="2">
        <v>20.576666666666661</v>
      </c>
      <c r="C30" s="2">
        <v>-7.6666666666660888E-2</v>
      </c>
      <c r="D30">
        <f t="shared" si="0"/>
        <v>7.6666666666660888E-2</v>
      </c>
      <c r="E30" s="7"/>
    </row>
    <row r="31" spans="1:9" x14ac:dyDescent="0.25">
      <c r="A31" s="2">
        <v>7</v>
      </c>
      <c r="B31" s="2">
        <v>21.491666666666664</v>
      </c>
      <c r="C31" s="2">
        <v>-1.3916666666666622</v>
      </c>
      <c r="D31">
        <f t="shared" si="0"/>
        <v>1.3916666666666622</v>
      </c>
      <c r="E31" s="7"/>
    </row>
    <row r="32" spans="1:9" x14ac:dyDescent="0.25">
      <c r="A32" s="2">
        <v>8</v>
      </c>
      <c r="B32" s="2">
        <v>22.406666666666663</v>
      </c>
      <c r="C32" s="2">
        <v>-2.8066666666666613</v>
      </c>
      <c r="D32">
        <f t="shared" si="0"/>
        <v>2.8066666666666613</v>
      </c>
      <c r="E32" s="7"/>
    </row>
    <row r="33" spans="1:5" x14ac:dyDescent="0.25">
      <c r="A33" s="2">
        <v>9</v>
      </c>
      <c r="B33" s="2">
        <v>23.321666666666662</v>
      </c>
      <c r="C33" s="2">
        <v>-2.3216666666666619</v>
      </c>
      <c r="D33">
        <f t="shared" si="0"/>
        <v>2.3216666666666619</v>
      </c>
      <c r="E33" s="7"/>
    </row>
    <row r="34" spans="1:5" x14ac:dyDescent="0.25">
      <c r="A34" s="2">
        <v>10</v>
      </c>
      <c r="B34" s="2">
        <v>24.236666666666665</v>
      </c>
      <c r="C34" s="2">
        <v>-2.336666666666666</v>
      </c>
      <c r="D34">
        <f t="shared" si="0"/>
        <v>2.336666666666666</v>
      </c>
      <c r="E34" s="7"/>
    </row>
    <row r="35" spans="1:5" x14ac:dyDescent="0.25">
      <c r="A35" s="2">
        <v>11</v>
      </c>
      <c r="B35" s="2">
        <v>25.151666666666664</v>
      </c>
      <c r="C35" s="2">
        <v>-2.0516666666666623</v>
      </c>
      <c r="D35">
        <f t="shared" si="0"/>
        <v>2.0516666666666623</v>
      </c>
      <c r="E35" s="7"/>
    </row>
    <row r="36" spans="1:5" x14ac:dyDescent="0.25">
      <c r="A36" s="2">
        <v>12</v>
      </c>
      <c r="B36" s="2">
        <v>26.066666666666663</v>
      </c>
      <c r="C36" s="2">
        <v>-1.9666666666666615</v>
      </c>
      <c r="D36">
        <f t="shared" si="0"/>
        <v>1.9666666666666615</v>
      </c>
      <c r="E36" s="7"/>
    </row>
    <row r="37" spans="1:5" x14ac:dyDescent="0.25">
      <c r="A37" s="2">
        <v>13</v>
      </c>
      <c r="B37" s="2">
        <v>26.981666666666662</v>
      </c>
      <c r="C37" s="2">
        <v>1.9183333333333366</v>
      </c>
      <c r="D37">
        <f t="shared" si="0"/>
        <v>1.9183333333333366</v>
      </c>
      <c r="E37" s="7"/>
    </row>
    <row r="38" spans="1:5" x14ac:dyDescent="0.25">
      <c r="A38" s="2">
        <v>14</v>
      </c>
      <c r="B38" s="2">
        <v>27.896666666666661</v>
      </c>
      <c r="C38" s="2">
        <v>4.0033333333333374</v>
      </c>
      <c r="D38">
        <f t="shared" si="0"/>
        <v>4.0033333333333374</v>
      </c>
      <c r="E38" s="7"/>
    </row>
    <row r="39" spans="1:5" ht="15.75" thickBot="1" x14ac:dyDescent="0.3">
      <c r="A39" s="3">
        <v>15</v>
      </c>
      <c r="B39" s="3">
        <v>28.81166666666666</v>
      </c>
      <c r="C39" s="3">
        <v>2.1883333333333397</v>
      </c>
      <c r="D39">
        <f t="shared" si="0"/>
        <v>2.1883333333333397</v>
      </c>
      <c r="E39" s="7"/>
    </row>
    <row r="40" spans="1:5" x14ac:dyDescent="0.25">
      <c r="D40">
        <f>SUM(D25:D39)</f>
        <v>25.903333333333332</v>
      </c>
      <c r="E40" s="7"/>
    </row>
    <row r="41" spans="1:5" x14ac:dyDescent="0.25">
      <c r="C41" s="10" t="s">
        <v>38</v>
      </c>
      <c r="D41" s="10">
        <f>D40/15</f>
        <v>1.7268888888888889</v>
      </c>
      <c r="E4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" sqref="D2"/>
    </sheetView>
  </sheetViews>
  <sheetFormatPr defaultRowHeight="15" x14ac:dyDescent="0.25"/>
  <sheetData>
    <row r="1" spans="1:4" x14ac:dyDescent="0.25">
      <c r="A1" s="1" t="s">
        <v>0</v>
      </c>
      <c r="B1" s="7" t="s">
        <v>0</v>
      </c>
      <c r="C1" s="7" t="s">
        <v>1</v>
      </c>
      <c r="D1" s="1" t="s">
        <v>31</v>
      </c>
    </row>
    <row r="2" spans="1:4" x14ac:dyDescent="0.25">
      <c r="A2" s="1">
        <v>1</v>
      </c>
      <c r="B2" s="7">
        <v>2005</v>
      </c>
      <c r="C2" s="7">
        <v>18</v>
      </c>
      <c r="D2">
        <f>LOG10(C2)</f>
        <v>1.255272505103306</v>
      </c>
    </row>
    <row r="3" spans="1:4" x14ac:dyDescent="0.25">
      <c r="A3" s="1">
        <v>2</v>
      </c>
      <c r="B3" s="7">
        <v>2006</v>
      </c>
      <c r="C3" s="7">
        <v>18.5</v>
      </c>
      <c r="D3">
        <f t="shared" ref="D3:D16" si="0">LOG10(C3)</f>
        <v>1.2671717284030137</v>
      </c>
    </row>
    <row r="4" spans="1:4" x14ac:dyDescent="0.25">
      <c r="A4" s="1">
        <v>3</v>
      </c>
      <c r="B4" s="7">
        <v>2007</v>
      </c>
      <c r="C4" s="7">
        <v>18.899999999999999</v>
      </c>
      <c r="D4">
        <f t="shared" si="0"/>
        <v>1.2764618041732441</v>
      </c>
    </row>
    <row r="5" spans="1:4" x14ac:dyDescent="0.25">
      <c r="A5" s="1">
        <v>4</v>
      </c>
      <c r="B5" s="7">
        <v>2008</v>
      </c>
      <c r="C5" s="7">
        <v>18.8</v>
      </c>
      <c r="D5">
        <f t="shared" si="0"/>
        <v>1.2741578492636798</v>
      </c>
    </row>
    <row r="6" spans="1:4" x14ac:dyDescent="0.25">
      <c r="A6" s="1">
        <v>5</v>
      </c>
      <c r="B6" s="7">
        <v>2009</v>
      </c>
      <c r="C6" s="7">
        <v>19.8</v>
      </c>
      <c r="D6">
        <f t="shared" si="0"/>
        <v>1.2966651902615312</v>
      </c>
    </row>
    <row r="7" spans="1:4" x14ac:dyDescent="0.25">
      <c r="A7" s="1">
        <v>6</v>
      </c>
      <c r="B7" s="7">
        <v>2010</v>
      </c>
      <c r="C7" s="7">
        <v>20.5</v>
      </c>
      <c r="D7">
        <f t="shared" si="0"/>
        <v>1.3117538610557542</v>
      </c>
    </row>
    <row r="8" spans="1:4" x14ac:dyDescent="0.25">
      <c r="A8" s="1">
        <v>7</v>
      </c>
      <c r="B8" s="7">
        <v>2011</v>
      </c>
      <c r="C8" s="7">
        <v>20.100000000000001</v>
      </c>
      <c r="D8">
        <f t="shared" si="0"/>
        <v>1.3031960574204888</v>
      </c>
    </row>
    <row r="9" spans="1:4" x14ac:dyDescent="0.25">
      <c r="A9" s="1">
        <v>8</v>
      </c>
      <c r="B9" s="7">
        <v>2012</v>
      </c>
      <c r="C9" s="7">
        <v>19.600000000000001</v>
      </c>
      <c r="D9">
        <f t="shared" si="0"/>
        <v>1.2922560713564761</v>
      </c>
    </row>
    <row r="10" spans="1:4" x14ac:dyDescent="0.25">
      <c r="A10" s="1">
        <v>9</v>
      </c>
      <c r="B10" s="7">
        <v>2013</v>
      </c>
      <c r="C10" s="7">
        <v>21</v>
      </c>
      <c r="D10">
        <f t="shared" si="0"/>
        <v>1.3222192947339193</v>
      </c>
    </row>
    <row r="11" spans="1:4" x14ac:dyDescent="0.25">
      <c r="A11" s="1">
        <v>10</v>
      </c>
      <c r="B11" s="7">
        <v>2014</v>
      </c>
      <c r="C11" s="7">
        <v>21.9</v>
      </c>
      <c r="D11">
        <f t="shared" si="0"/>
        <v>1.3404441148401183</v>
      </c>
    </row>
    <row r="12" spans="1:4" x14ac:dyDescent="0.25">
      <c r="A12" s="1">
        <v>11</v>
      </c>
      <c r="B12" s="7">
        <v>2015</v>
      </c>
      <c r="C12" s="7">
        <v>23.1</v>
      </c>
      <c r="D12">
        <f t="shared" si="0"/>
        <v>1.3636119798921444</v>
      </c>
    </row>
    <row r="13" spans="1:4" x14ac:dyDescent="0.25">
      <c r="A13" s="1">
        <v>12</v>
      </c>
      <c r="B13" s="7">
        <v>2016</v>
      </c>
      <c r="C13" s="7">
        <v>24.1</v>
      </c>
      <c r="D13">
        <f t="shared" si="0"/>
        <v>1.3820170425748683</v>
      </c>
    </row>
    <row r="14" spans="1:4" x14ac:dyDescent="0.25">
      <c r="A14" s="1">
        <v>13</v>
      </c>
      <c r="B14" s="7">
        <v>2017</v>
      </c>
      <c r="C14" s="7">
        <v>28.9</v>
      </c>
      <c r="D14">
        <f t="shared" si="0"/>
        <v>1.4608978427565478</v>
      </c>
    </row>
    <row r="15" spans="1:4" x14ac:dyDescent="0.25">
      <c r="A15" s="1">
        <v>14</v>
      </c>
      <c r="B15" s="7">
        <v>2018</v>
      </c>
      <c r="C15" s="7">
        <v>31.9</v>
      </c>
      <c r="D15">
        <f t="shared" si="0"/>
        <v>1.503790683057181</v>
      </c>
    </row>
    <row r="16" spans="1:4" x14ac:dyDescent="0.25">
      <c r="A16" s="1">
        <v>15</v>
      </c>
      <c r="B16" s="7">
        <v>2019</v>
      </c>
      <c r="C16" s="7">
        <v>31</v>
      </c>
      <c r="D16">
        <f t="shared" si="0"/>
        <v>1.4913616938342726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2" topLeftCell="A9" activePane="bottomLeft" state="frozen"/>
      <selection pane="bottomLeft" activeCell="B18" sqref="B18"/>
    </sheetView>
  </sheetViews>
  <sheetFormatPr defaultRowHeight="15" x14ac:dyDescent="0.25"/>
  <cols>
    <col min="1" max="1" width="23.85546875" bestFit="1" customWidth="1"/>
    <col min="2" max="2" width="17.28515625" bestFit="1" customWidth="1"/>
    <col min="3" max="3" width="14.5703125" bestFit="1" customWidth="1"/>
    <col min="4" max="5" width="12" bestFit="1" customWidth="1"/>
    <col min="9" max="9" width="12.5703125" bestFit="1" customWidth="1"/>
  </cols>
  <sheetData>
    <row r="1" spans="1:9" x14ac:dyDescent="0.25">
      <c r="A1" t="s">
        <v>2</v>
      </c>
    </row>
    <row r="2" spans="1:9" ht="15.75" thickBot="1" x14ac:dyDescent="0.3">
      <c r="A2" s="9" t="s">
        <v>34</v>
      </c>
      <c r="B2" s="9"/>
    </row>
    <row r="3" spans="1:9" x14ac:dyDescent="0.25">
      <c r="A3" s="5" t="s">
        <v>3</v>
      </c>
      <c r="B3" s="5"/>
    </row>
    <row r="4" spans="1:9" x14ac:dyDescent="0.25">
      <c r="A4" s="2" t="s">
        <v>4</v>
      </c>
      <c r="B4" s="2">
        <v>0.91653195683082089</v>
      </c>
    </row>
    <row r="5" spans="1:9" x14ac:dyDescent="0.25">
      <c r="A5" s="2" t="s">
        <v>5</v>
      </c>
      <c r="B5" s="2">
        <v>0.84003082789213368</v>
      </c>
    </row>
    <row r="6" spans="1:9" x14ac:dyDescent="0.25">
      <c r="A6" s="2" t="s">
        <v>6</v>
      </c>
      <c r="B6" s="2">
        <v>0.82772550696075931</v>
      </c>
    </row>
    <row r="7" spans="1:9" x14ac:dyDescent="0.25">
      <c r="A7" s="2" t="s">
        <v>7</v>
      </c>
      <c r="B7" s="2">
        <v>3.4018347357427821E-2</v>
      </c>
    </row>
    <row r="8" spans="1:9" ht="15.75" thickBot="1" x14ac:dyDescent="0.3">
      <c r="A8" s="3" t="s">
        <v>8</v>
      </c>
      <c r="B8" s="3">
        <v>15</v>
      </c>
    </row>
    <row r="10" spans="1:9" ht="15.75" thickBot="1" x14ac:dyDescent="0.3">
      <c r="A10" t="s">
        <v>9</v>
      </c>
    </row>
    <row r="11" spans="1:9" x14ac:dyDescent="0.25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25">
      <c r="A12" s="2" t="s">
        <v>10</v>
      </c>
      <c r="B12" s="2">
        <v>1</v>
      </c>
      <c r="C12" s="2">
        <v>7.9000293024322862E-2</v>
      </c>
      <c r="D12" s="2">
        <v>7.9000293024322862E-2</v>
      </c>
      <c r="E12" s="2">
        <v>68.265657805831296</v>
      </c>
      <c r="F12" s="2">
        <v>1.5679888437747933E-6</v>
      </c>
    </row>
    <row r="13" spans="1:9" x14ac:dyDescent="0.25">
      <c r="A13" s="2" t="s">
        <v>11</v>
      </c>
      <c r="B13" s="2">
        <v>13</v>
      </c>
      <c r="C13" s="2">
        <v>1.5044223440098014E-2</v>
      </c>
      <c r="D13" s="2">
        <v>1.1572479569306165E-3</v>
      </c>
      <c r="E13" s="2"/>
      <c r="F13" s="2"/>
    </row>
    <row r="14" spans="1:9" ht="15.75" thickBot="1" x14ac:dyDescent="0.3">
      <c r="A14" s="3" t="s">
        <v>12</v>
      </c>
      <c r="B14" s="3">
        <v>14</v>
      </c>
      <c r="C14" s="3">
        <v>9.4044516464420871E-2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25">
      <c r="A17" s="2" t="s">
        <v>13</v>
      </c>
      <c r="B17" s="2">
        <v>1.2083747299443302</v>
      </c>
      <c r="C17" s="2">
        <v>1.8484146789137238E-2</v>
      </c>
      <c r="D17" s="2">
        <v>65.373573567077912</v>
      </c>
      <c r="E17" s="2">
        <v>9.3116196563824912E-18</v>
      </c>
      <c r="F17" s="2">
        <v>1.1684421585796207</v>
      </c>
      <c r="G17" s="2">
        <v>1.2483073013090396</v>
      </c>
      <c r="H17" s="2">
        <v>1.1684421585796207</v>
      </c>
      <c r="I17" s="2">
        <v>1.2483073013090396</v>
      </c>
    </row>
    <row r="18" spans="1:9" ht="15.75" thickBot="1" x14ac:dyDescent="0.3">
      <c r="A18" s="3" t="s">
        <v>0</v>
      </c>
      <c r="B18" s="3">
        <v>1.6797139746346574E-2</v>
      </c>
      <c r="C18" s="3">
        <v>2.03298510019364E-3</v>
      </c>
      <c r="D18" s="3">
        <v>8.2623034201021248</v>
      </c>
      <c r="E18" s="3">
        <v>1.567988843774799E-6</v>
      </c>
      <c r="F18" s="3">
        <v>1.2405142456832365E-2</v>
      </c>
      <c r="G18" s="3">
        <v>2.1189137035860783E-2</v>
      </c>
      <c r="H18" s="3">
        <v>1.2405142456832365E-2</v>
      </c>
      <c r="I18" s="3">
        <v>2.1189137035860783E-2</v>
      </c>
    </row>
    <row r="22" spans="1:9" x14ac:dyDescent="0.25">
      <c r="A22" t="s">
        <v>26</v>
      </c>
    </row>
    <row r="23" spans="1:9" ht="15.75" thickBot="1" x14ac:dyDescent="0.3"/>
    <row r="24" spans="1:9" x14ac:dyDescent="0.25">
      <c r="A24" s="4" t="s">
        <v>27</v>
      </c>
      <c r="B24" s="4" t="s">
        <v>32</v>
      </c>
      <c r="C24" s="4" t="s">
        <v>29</v>
      </c>
      <c r="D24" s="7" t="s">
        <v>1</v>
      </c>
      <c r="E24" s="6" t="s">
        <v>39</v>
      </c>
      <c r="F24" s="4" t="s">
        <v>29</v>
      </c>
      <c r="G24" s="6" t="s">
        <v>37</v>
      </c>
    </row>
    <row r="25" spans="1:9" x14ac:dyDescent="0.25">
      <c r="A25" s="2">
        <v>1</v>
      </c>
      <c r="B25" s="2">
        <v>1.2251718696906768</v>
      </c>
      <c r="C25" s="2">
        <v>3.0100635412629195E-2</v>
      </c>
      <c r="D25" s="7">
        <v>18</v>
      </c>
      <c r="E25">
        <f>POWER(10,B25:B39)</f>
        <v>16.794685272057887</v>
      </c>
      <c r="F25">
        <f t="shared" ref="F25:F39" si="0">D25-E25</f>
        <v>1.2053147279421133</v>
      </c>
      <c r="G25">
        <f>ABS(F25)</f>
        <v>1.2053147279421133</v>
      </c>
    </row>
    <row r="26" spans="1:9" x14ac:dyDescent="0.25">
      <c r="A26" s="2">
        <v>2</v>
      </c>
      <c r="B26" s="2">
        <v>1.2419690094370233</v>
      </c>
      <c r="C26" s="2">
        <v>2.5202718965990467E-2</v>
      </c>
      <c r="D26" s="7">
        <v>18.5</v>
      </c>
      <c r="E26">
        <f t="shared" ref="E26:E39" si="1">POWER(10,B26:B40)</f>
        <v>17.456975782752149</v>
      </c>
      <c r="F26">
        <f t="shared" si="0"/>
        <v>1.0430242172478508</v>
      </c>
      <c r="G26">
        <f t="shared" ref="G26:G39" si="2">ABS(F26)</f>
        <v>1.0430242172478508</v>
      </c>
    </row>
    <row r="27" spans="1:9" x14ac:dyDescent="0.25">
      <c r="A27" s="2">
        <v>3</v>
      </c>
      <c r="B27" s="2">
        <v>1.2587661491833699</v>
      </c>
      <c r="C27" s="2">
        <v>1.7695654989874132E-2</v>
      </c>
      <c r="D27" s="7">
        <v>18.899999999999999</v>
      </c>
      <c r="E27">
        <f t="shared" si="1"/>
        <v>18.1453834080842</v>
      </c>
      <c r="F27">
        <f t="shared" si="0"/>
        <v>0.75461659191579855</v>
      </c>
      <c r="G27">
        <f t="shared" si="2"/>
        <v>0.75461659191579855</v>
      </c>
    </row>
    <row r="28" spans="1:9" x14ac:dyDescent="0.25">
      <c r="A28" s="2">
        <v>4</v>
      </c>
      <c r="B28" s="2">
        <v>1.2755632889297164</v>
      </c>
      <c r="C28" s="2">
        <v>-1.4054396660365676E-3</v>
      </c>
      <c r="D28" s="7">
        <v>18.8</v>
      </c>
      <c r="E28">
        <f t="shared" si="1"/>
        <v>18.860938064179923</v>
      </c>
      <c r="F28">
        <f t="shared" si="0"/>
        <v>-6.093806417992198E-2</v>
      </c>
      <c r="G28">
        <f t="shared" si="2"/>
        <v>6.093806417992198E-2</v>
      </c>
    </row>
    <row r="29" spans="1:9" x14ac:dyDescent="0.25">
      <c r="A29" s="2">
        <v>5</v>
      </c>
      <c r="B29" s="2">
        <v>1.292360428676063</v>
      </c>
      <c r="C29" s="2">
        <v>4.3047615854681087E-3</v>
      </c>
      <c r="D29" s="7">
        <v>19.8</v>
      </c>
      <c r="E29">
        <f t="shared" si="1"/>
        <v>19.604710281423031</v>
      </c>
      <c r="F29">
        <f t="shared" si="0"/>
        <v>0.19528971857696931</v>
      </c>
      <c r="G29">
        <f t="shared" si="2"/>
        <v>0.19528971857696931</v>
      </c>
    </row>
    <row r="30" spans="1:9" x14ac:dyDescent="0.25">
      <c r="A30" s="2">
        <v>6</v>
      </c>
      <c r="B30" s="2">
        <v>1.3091575684224095</v>
      </c>
      <c r="C30" s="2">
        <v>2.5962926333447101E-3</v>
      </c>
      <c r="D30" s="7">
        <v>20.5</v>
      </c>
      <c r="E30">
        <f t="shared" si="1"/>
        <v>20.377812806059143</v>
      </c>
      <c r="F30">
        <f t="shared" si="0"/>
        <v>0.12218719394085653</v>
      </c>
      <c r="G30">
        <f t="shared" si="2"/>
        <v>0.12218719394085653</v>
      </c>
    </row>
    <row r="31" spans="1:9" x14ac:dyDescent="0.25">
      <c r="A31" s="2">
        <v>7</v>
      </c>
      <c r="B31" s="2">
        <v>1.3259547081687562</v>
      </c>
      <c r="C31" s="2">
        <v>-2.2758650748267328E-2</v>
      </c>
      <c r="D31" s="7">
        <v>20.100000000000001</v>
      </c>
      <c r="E31">
        <f t="shared" si="1"/>
        <v>21.18140226495845</v>
      </c>
      <c r="F31">
        <f t="shared" si="0"/>
        <v>-1.0814022649584487</v>
      </c>
      <c r="G31">
        <f t="shared" si="2"/>
        <v>1.0814022649584487</v>
      </c>
    </row>
    <row r="32" spans="1:9" x14ac:dyDescent="0.25">
      <c r="A32" s="2">
        <v>8</v>
      </c>
      <c r="B32" s="2">
        <v>1.3427518479151028</v>
      </c>
      <c r="C32" s="2">
        <v>-5.0495776558626693E-2</v>
      </c>
      <c r="D32" s="7">
        <v>19.600000000000001</v>
      </c>
      <c r="E32">
        <f t="shared" si="1"/>
        <v>22.016680896027509</v>
      </c>
      <c r="F32">
        <f t="shared" si="0"/>
        <v>-2.4166808960275077</v>
      </c>
      <c r="G32">
        <f t="shared" si="2"/>
        <v>2.4166808960275077</v>
      </c>
    </row>
    <row r="33" spans="1:11" x14ac:dyDescent="0.25">
      <c r="A33" s="2">
        <v>9</v>
      </c>
      <c r="B33" s="2">
        <v>1.3595489876614493</v>
      </c>
      <c r="C33" s="2">
        <v>-3.7329692927529967E-2</v>
      </c>
      <c r="D33" s="7">
        <v>21</v>
      </c>
      <c r="E33">
        <f t="shared" si="1"/>
        <v>22.884898346858964</v>
      </c>
      <c r="F33">
        <f t="shared" si="0"/>
        <v>-1.8848983468589644</v>
      </c>
      <c r="G33">
        <f t="shared" si="2"/>
        <v>1.8848983468589644</v>
      </c>
    </row>
    <row r="34" spans="1:11" x14ac:dyDescent="0.25">
      <c r="A34" s="2">
        <v>10</v>
      </c>
      <c r="B34" s="2">
        <v>1.3763461274077959</v>
      </c>
      <c r="C34" s="2">
        <v>-3.5902012567677666E-2</v>
      </c>
      <c r="D34" s="7">
        <v>21.9</v>
      </c>
      <c r="E34">
        <f t="shared" si="1"/>
        <v>23.787353544310278</v>
      </c>
      <c r="F34">
        <f t="shared" si="0"/>
        <v>-1.8873535443102796</v>
      </c>
      <c r="G34">
        <f t="shared" si="2"/>
        <v>1.8873535443102796</v>
      </c>
    </row>
    <row r="35" spans="1:11" x14ac:dyDescent="0.25">
      <c r="A35" s="2">
        <v>11</v>
      </c>
      <c r="B35" s="2">
        <v>1.3931432671541424</v>
      </c>
      <c r="C35" s="2">
        <v>-2.9531287261997941E-2</v>
      </c>
      <c r="D35" s="7">
        <v>23.1</v>
      </c>
      <c r="E35">
        <f t="shared" si="1"/>
        <v>24.725396637808259</v>
      </c>
      <c r="F35">
        <f t="shared" si="0"/>
        <v>-1.625396637808258</v>
      </c>
      <c r="G35">
        <f t="shared" si="2"/>
        <v>1.625396637808258</v>
      </c>
    </row>
    <row r="36" spans="1:11" x14ac:dyDescent="0.25">
      <c r="A36" s="2">
        <v>12</v>
      </c>
      <c r="B36" s="2">
        <v>1.4099404069004891</v>
      </c>
      <c r="C36" s="2">
        <v>-2.7923364325620703E-2</v>
      </c>
      <c r="D36" s="7">
        <v>24.1</v>
      </c>
      <c r="E36">
        <f t="shared" si="1"/>
        <v>25.700431019287091</v>
      </c>
      <c r="F36">
        <f t="shared" si="0"/>
        <v>-1.6004310192870896</v>
      </c>
      <c r="G36">
        <f t="shared" si="2"/>
        <v>1.6004310192870896</v>
      </c>
      <c r="K36" s="11"/>
    </row>
    <row r="37" spans="1:11" x14ac:dyDescent="0.25">
      <c r="A37" s="2">
        <v>13</v>
      </c>
      <c r="B37" s="2">
        <v>1.4267375466468355</v>
      </c>
      <c r="C37" s="2">
        <v>3.4160296109712274E-2</v>
      </c>
      <c r="D37" s="7">
        <v>28.9</v>
      </c>
      <c r="E37">
        <f t="shared" si="1"/>
        <v>26.713915422781405</v>
      </c>
      <c r="F37">
        <f t="shared" si="0"/>
        <v>2.1860845772185939</v>
      </c>
      <c r="G37">
        <f t="shared" si="2"/>
        <v>2.1860845772185939</v>
      </c>
    </row>
    <row r="38" spans="1:11" x14ac:dyDescent="0.25">
      <c r="A38" s="2">
        <v>14</v>
      </c>
      <c r="B38" s="2">
        <v>1.4435346863931822</v>
      </c>
      <c r="C38" s="2">
        <v>6.0255996663998834E-2</v>
      </c>
      <c r="D38" s="7">
        <v>31.9</v>
      </c>
      <c r="E38">
        <f t="shared" si="1"/>
        <v>27.767366106816148</v>
      </c>
      <c r="F38">
        <f t="shared" si="0"/>
        <v>4.1326338931838507</v>
      </c>
      <c r="G38">
        <f t="shared" si="2"/>
        <v>4.1326338931838507</v>
      </c>
    </row>
    <row r="39" spans="1:11" ht="15.75" thickBot="1" x14ac:dyDescent="0.3">
      <c r="A39" s="3">
        <v>15</v>
      </c>
      <c r="B39" s="3">
        <v>1.4603318261395288</v>
      </c>
      <c r="C39" s="3">
        <v>3.1029867694743807E-2</v>
      </c>
      <c r="D39" s="7">
        <v>31</v>
      </c>
      <c r="E39">
        <f t="shared" si="1"/>
        <v>28.862359122857622</v>
      </c>
      <c r="F39">
        <f t="shared" si="0"/>
        <v>2.1376408771423776</v>
      </c>
      <c r="G39">
        <f t="shared" si="2"/>
        <v>2.1376408771423776</v>
      </c>
    </row>
    <row r="40" spans="1:11" x14ac:dyDescent="0.25">
      <c r="G40">
        <f>SUM(G25:G39)</f>
        <v>22.333892570598881</v>
      </c>
    </row>
    <row r="41" spans="1:11" x14ac:dyDescent="0.25">
      <c r="F41" s="10" t="s">
        <v>38</v>
      </c>
      <c r="G41" s="10">
        <f>G40/15</f>
        <v>1.4889261713732587</v>
      </c>
    </row>
  </sheetData>
  <pageMargins left="0.7" right="0.7" top="0.75" bottom="0.75" header="0.3" footer="0.3"/>
  <ignoredErrors>
    <ignoredError sqref="E26:E28 E29:E39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:C16"/>
    </sheetView>
  </sheetViews>
  <sheetFormatPr defaultRowHeight="15" x14ac:dyDescent="0.25"/>
  <cols>
    <col min="1" max="1" width="10.5703125" bestFit="1" customWidth="1"/>
  </cols>
  <sheetData>
    <row r="1" spans="1:4" x14ac:dyDescent="0.25">
      <c r="A1" s="8" t="s">
        <v>36</v>
      </c>
      <c r="B1" s="1" t="s">
        <v>0</v>
      </c>
      <c r="C1" s="1" t="s">
        <v>0</v>
      </c>
      <c r="D1" s="1" t="s">
        <v>1</v>
      </c>
    </row>
    <row r="2" spans="1:4" x14ac:dyDescent="0.25">
      <c r="A2">
        <f>POWER(B2,2)</f>
        <v>1</v>
      </c>
      <c r="B2">
        <v>1</v>
      </c>
      <c r="C2">
        <v>2005</v>
      </c>
      <c r="D2">
        <v>18</v>
      </c>
    </row>
    <row r="3" spans="1:4" x14ac:dyDescent="0.25">
      <c r="A3">
        <f t="shared" ref="A3:A16" si="0">POWER(B3,2)</f>
        <v>4</v>
      </c>
      <c r="B3">
        <v>2</v>
      </c>
      <c r="C3">
        <v>2006</v>
      </c>
      <c r="D3">
        <v>18.5</v>
      </c>
    </row>
    <row r="4" spans="1:4" x14ac:dyDescent="0.25">
      <c r="A4">
        <f t="shared" si="0"/>
        <v>9</v>
      </c>
      <c r="B4">
        <v>3</v>
      </c>
      <c r="C4">
        <v>2007</v>
      </c>
      <c r="D4">
        <v>18.899999999999999</v>
      </c>
    </row>
    <row r="5" spans="1:4" x14ac:dyDescent="0.25">
      <c r="A5">
        <f t="shared" si="0"/>
        <v>16</v>
      </c>
      <c r="B5">
        <v>4</v>
      </c>
      <c r="C5">
        <v>2008</v>
      </c>
      <c r="D5">
        <v>18.8</v>
      </c>
    </row>
    <row r="6" spans="1:4" x14ac:dyDescent="0.25">
      <c r="A6">
        <f t="shared" si="0"/>
        <v>25</v>
      </c>
      <c r="B6">
        <v>5</v>
      </c>
      <c r="C6">
        <v>2009</v>
      </c>
      <c r="D6">
        <v>19.8</v>
      </c>
    </row>
    <row r="7" spans="1:4" x14ac:dyDescent="0.25">
      <c r="A7">
        <f t="shared" si="0"/>
        <v>36</v>
      </c>
      <c r="B7">
        <v>6</v>
      </c>
      <c r="C7">
        <v>2010</v>
      </c>
      <c r="D7">
        <v>20.5</v>
      </c>
    </row>
    <row r="8" spans="1:4" x14ac:dyDescent="0.25">
      <c r="A8">
        <f t="shared" si="0"/>
        <v>49</v>
      </c>
      <c r="B8">
        <v>7</v>
      </c>
      <c r="C8">
        <v>2011</v>
      </c>
      <c r="D8">
        <v>20.100000000000001</v>
      </c>
    </row>
    <row r="9" spans="1:4" x14ac:dyDescent="0.25">
      <c r="A9">
        <f t="shared" si="0"/>
        <v>64</v>
      </c>
      <c r="B9">
        <v>8</v>
      </c>
      <c r="C9">
        <v>2012</v>
      </c>
      <c r="D9">
        <v>19.600000000000001</v>
      </c>
    </row>
    <row r="10" spans="1:4" x14ac:dyDescent="0.25">
      <c r="A10">
        <f t="shared" si="0"/>
        <v>81</v>
      </c>
      <c r="B10">
        <v>9</v>
      </c>
      <c r="C10">
        <v>2013</v>
      </c>
      <c r="D10">
        <v>21</v>
      </c>
    </row>
    <row r="11" spans="1:4" x14ac:dyDescent="0.25">
      <c r="A11">
        <f t="shared" si="0"/>
        <v>100</v>
      </c>
      <c r="B11">
        <v>10</v>
      </c>
      <c r="C11">
        <v>2014</v>
      </c>
      <c r="D11">
        <v>21.9</v>
      </c>
    </row>
    <row r="12" spans="1:4" x14ac:dyDescent="0.25">
      <c r="A12">
        <f t="shared" si="0"/>
        <v>121</v>
      </c>
      <c r="B12">
        <v>11</v>
      </c>
      <c r="C12">
        <v>2015</v>
      </c>
      <c r="D12">
        <v>23.1</v>
      </c>
    </row>
    <row r="13" spans="1:4" x14ac:dyDescent="0.25">
      <c r="A13">
        <f t="shared" si="0"/>
        <v>144</v>
      </c>
      <c r="B13">
        <v>12</v>
      </c>
      <c r="C13">
        <v>2016</v>
      </c>
      <c r="D13">
        <v>24.1</v>
      </c>
    </row>
    <row r="14" spans="1:4" x14ac:dyDescent="0.25">
      <c r="A14">
        <f t="shared" si="0"/>
        <v>169</v>
      </c>
      <c r="B14">
        <v>13</v>
      </c>
      <c r="C14">
        <v>2017</v>
      </c>
      <c r="D14">
        <v>28.9</v>
      </c>
    </row>
    <row r="15" spans="1:4" x14ac:dyDescent="0.25">
      <c r="A15">
        <f t="shared" si="0"/>
        <v>196</v>
      </c>
      <c r="B15">
        <v>14</v>
      </c>
      <c r="C15">
        <v>2018</v>
      </c>
      <c r="D15">
        <v>31.9</v>
      </c>
    </row>
    <row r="16" spans="1:4" x14ac:dyDescent="0.25">
      <c r="A16">
        <f t="shared" si="0"/>
        <v>225</v>
      </c>
      <c r="B16">
        <v>15</v>
      </c>
      <c r="C16">
        <v>2019</v>
      </c>
      <c r="D16">
        <v>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ySplit="1" topLeftCell="A2" activePane="bottomLeft" state="frozen"/>
      <selection pane="bottomLeft" activeCell="D26" sqref="D26"/>
    </sheetView>
  </sheetViews>
  <sheetFormatPr defaultRowHeight="15" x14ac:dyDescent="0.25"/>
  <cols>
    <col min="1" max="2" width="18" bestFit="1" customWidth="1"/>
    <col min="3" max="3" width="14.5703125" bestFit="1" customWidth="1"/>
    <col min="5" max="5" width="12" bestFit="1" customWidth="1"/>
    <col min="6" max="6" width="13.42578125" bestFit="1" customWidth="1"/>
  </cols>
  <sheetData>
    <row r="1" spans="1:9" x14ac:dyDescent="0.25">
      <c r="A1" t="s">
        <v>2</v>
      </c>
      <c r="B1" s="9" t="s">
        <v>35</v>
      </c>
    </row>
    <row r="2" spans="1:9" ht="15.75" thickBot="1" x14ac:dyDescent="0.3"/>
    <row r="3" spans="1:9" x14ac:dyDescent="0.25">
      <c r="A3" s="5" t="s">
        <v>3</v>
      </c>
      <c r="B3" s="5"/>
    </row>
    <row r="4" spans="1:9" x14ac:dyDescent="0.25">
      <c r="A4" s="2" t="s">
        <v>4</v>
      </c>
      <c r="B4" s="2">
        <v>0.96869624469850779</v>
      </c>
    </row>
    <row r="5" spans="1:9" x14ac:dyDescent="0.25">
      <c r="A5" s="2" t="s">
        <v>5</v>
      </c>
      <c r="B5" s="2">
        <v>0.93837241449299136</v>
      </c>
    </row>
    <row r="6" spans="1:9" x14ac:dyDescent="0.25">
      <c r="A6" s="2" t="s">
        <v>6</v>
      </c>
      <c r="B6" s="2">
        <v>0.92810115024182327</v>
      </c>
    </row>
    <row r="7" spans="1:9" x14ac:dyDescent="0.25">
      <c r="A7" s="2" t="s">
        <v>7</v>
      </c>
      <c r="B7" s="2">
        <v>1.2315448882984279</v>
      </c>
    </row>
    <row r="8" spans="1:9" ht="15.75" thickBot="1" x14ac:dyDescent="0.3">
      <c r="A8" s="3" t="s">
        <v>8</v>
      </c>
      <c r="B8" s="3">
        <v>15</v>
      </c>
    </row>
    <row r="10" spans="1:9" ht="15.75" thickBot="1" x14ac:dyDescent="0.3">
      <c r="A10" t="s">
        <v>9</v>
      </c>
    </row>
    <row r="11" spans="1:9" x14ac:dyDescent="0.25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25">
      <c r="A12" s="2" t="s">
        <v>10</v>
      </c>
      <c r="B12" s="2">
        <v>2</v>
      </c>
      <c r="C12" s="2">
        <v>277.12889959060539</v>
      </c>
      <c r="D12" s="2">
        <v>138.56444979530269</v>
      </c>
      <c r="E12" s="2">
        <v>91.358998419914528</v>
      </c>
      <c r="F12" s="2">
        <v>5.4783644144271464E-8</v>
      </c>
    </row>
    <row r="13" spans="1:9" x14ac:dyDescent="0.25">
      <c r="A13" s="2" t="s">
        <v>11</v>
      </c>
      <c r="B13" s="2">
        <v>12</v>
      </c>
      <c r="C13" s="2">
        <v>18.200433742727846</v>
      </c>
      <c r="D13" s="2">
        <v>1.5167028118939871</v>
      </c>
      <c r="E13" s="2"/>
      <c r="F13" s="2"/>
    </row>
    <row r="14" spans="1:9" ht="15.75" thickBot="1" x14ac:dyDescent="0.3">
      <c r="A14" s="3" t="s">
        <v>12</v>
      </c>
      <c r="B14" s="3">
        <v>14</v>
      </c>
      <c r="C14" s="3">
        <v>295.32933333333324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25">
      <c r="A17" s="2" t="s">
        <v>13</v>
      </c>
      <c r="B17" s="2">
        <v>19.699120879120869</v>
      </c>
      <c r="C17" s="2">
        <v>1.0969785828333229</v>
      </c>
      <c r="D17" s="2">
        <v>17.957616663983668</v>
      </c>
      <c r="E17" s="2">
        <v>4.8864745873212405E-10</v>
      </c>
      <c r="F17" s="2">
        <v>17.309009868973451</v>
      </c>
      <c r="G17" s="2">
        <v>22.089231889268287</v>
      </c>
      <c r="H17" s="2">
        <v>17.309009868973451</v>
      </c>
      <c r="I17" s="2">
        <v>22.089231889268287</v>
      </c>
    </row>
    <row r="18" spans="1:9" x14ac:dyDescent="0.25">
      <c r="A18" s="2" t="s">
        <v>30</v>
      </c>
      <c r="B18" s="2">
        <v>0.10174531351001935</v>
      </c>
      <c r="C18" s="2">
        <v>1.9174353198865866E-2</v>
      </c>
      <c r="D18" s="2">
        <v>5.3063231106036701</v>
      </c>
      <c r="E18" s="2">
        <v>1.8640818805838407E-4</v>
      </c>
      <c r="F18" s="2">
        <v>5.9967986759759541E-2</v>
      </c>
      <c r="G18" s="2">
        <v>0.14352264026027917</v>
      </c>
      <c r="H18" s="2">
        <v>5.9967986759759541E-2</v>
      </c>
      <c r="I18" s="2">
        <v>0.14352264026027917</v>
      </c>
    </row>
    <row r="19" spans="1:9" ht="15.75" thickBot="1" x14ac:dyDescent="0.3">
      <c r="A19" s="3" t="s">
        <v>0</v>
      </c>
      <c r="B19" s="3">
        <v>-0.71292501616030912</v>
      </c>
      <c r="C19" s="3">
        <v>0.31549435150101773</v>
      </c>
      <c r="D19" s="3">
        <v>-2.2597077024309558</v>
      </c>
      <c r="E19" s="3">
        <v>4.323368950607212E-2</v>
      </c>
      <c r="F19" s="3">
        <v>-1.4003281568982686</v>
      </c>
      <c r="G19" s="3">
        <v>-2.5521875422349516E-2</v>
      </c>
      <c r="H19" s="3">
        <v>-1.4003281568982686</v>
      </c>
      <c r="I19" s="3">
        <v>-2.5521875422349516E-2</v>
      </c>
    </row>
    <row r="23" spans="1:9" x14ac:dyDescent="0.25">
      <c r="A23" t="s">
        <v>26</v>
      </c>
    </row>
    <row r="24" spans="1:9" ht="15.75" thickBot="1" x14ac:dyDescent="0.3"/>
    <row r="25" spans="1:9" x14ac:dyDescent="0.25">
      <c r="A25" s="4" t="s">
        <v>27</v>
      </c>
      <c r="B25" s="4" t="s">
        <v>28</v>
      </c>
      <c r="C25" s="4" t="s">
        <v>29</v>
      </c>
      <c r="D25" s="6" t="s">
        <v>37</v>
      </c>
    </row>
    <row r="26" spans="1:9" x14ac:dyDescent="0.25">
      <c r="A26" s="2">
        <v>1</v>
      </c>
      <c r="B26" s="2">
        <v>19.087941176470579</v>
      </c>
      <c r="C26" s="2">
        <v>-1.0879411764705793</v>
      </c>
      <c r="D26">
        <f>ABS(C26)</f>
        <v>1.0879411764705793</v>
      </c>
    </row>
    <row r="27" spans="1:9" x14ac:dyDescent="0.25">
      <c r="A27" s="2">
        <v>2</v>
      </c>
      <c r="B27" s="2">
        <v>18.680252100840328</v>
      </c>
      <c r="C27" s="2">
        <v>-0.1802521008403275</v>
      </c>
      <c r="D27">
        <f t="shared" ref="D27:D40" si="0">ABS(C27)</f>
        <v>0.1802521008403275</v>
      </c>
    </row>
    <row r="28" spans="1:9" x14ac:dyDescent="0.25">
      <c r="A28" s="2">
        <v>3</v>
      </c>
      <c r="B28" s="2">
        <v>18.476053652230117</v>
      </c>
      <c r="C28" s="2">
        <v>0.42394634776988127</v>
      </c>
      <c r="D28">
        <f t="shared" si="0"/>
        <v>0.42394634776988127</v>
      </c>
    </row>
    <row r="29" spans="1:9" x14ac:dyDescent="0.25">
      <c r="A29" s="2">
        <v>4</v>
      </c>
      <c r="B29" s="2">
        <v>18.475345830639942</v>
      </c>
      <c r="C29" s="2">
        <v>0.32465416936005909</v>
      </c>
      <c r="D29">
        <f t="shared" si="0"/>
        <v>0.32465416936005909</v>
      </c>
    </row>
    <row r="30" spans="1:9" x14ac:dyDescent="0.25">
      <c r="A30" s="2">
        <v>5</v>
      </c>
      <c r="B30" s="2">
        <v>18.678128636069808</v>
      </c>
      <c r="C30" s="2">
        <v>1.1218713639301932</v>
      </c>
      <c r="D30">
        <f t="shared" si="0"/>
        <v>1.1218713639301932</v>
      </c>
    </row>
    <row r="31" spans="1:9" x14ac:dyDescent="0.25">
      <c r="A31" s="2">
        <v>6</v>
      </c>
      <c r="B31" s="2">
        <v>19.084402068519708</v>
      </c>
      <c r="C31" s="2">
        <v>1.415597931480292</v>
      </c>
      <c r="D31">
        <f t="shared" si="0"/>
        <v>1.415597931480292</v>
      </c>
    </row>
    <row r="32" spans="1:9" x14ac:dyDescent="0.25">
      <c r="A32" s="2">
        <v>7</v>
      </c>
      <c r="B32" s="2">
        <v>19.694166127989654</v>
      </c>
      <c r="C32" s="2">
        <v>0.40583387201034782</v>
      </c>
      <c r="D32">
        <f t="shared" si="0"/>
        <v>0.40583387201034782</v>
      </c>
    </row>
    <row r="33" spans="1:4" x14ac:dyDescent="0.25">
      <c r="A33" s="2">
        <v>8</v>
      </c>
      <c r="B33" s="2">
        <v>20.507420814479637</v>
      </c>
      <c r="C33" s="2">
        <v>-0.90742081447963585</v>
      </c>
      <c r="D33">
        <f t="shared" si="0"/>
        <v>0.90742081447963585</v>
      </c>
    </row>
    <row r="34" spans="1:4" x14ac:dyDescent="0.25">
      <c r="A34" s="2">
        <v>9</v>
      </c>
      <c r="B34" s="2">
        <v>21.524166127989652</v>
      </c>
      <c r="C34" s="2">
        <v>-0.5241661279896519</v>
      </c>
      <c r="D34">
        <f t="shared" si="0"/>
        <v>0.5241661279896519</v>
      </c>
    </row>
    <row r="35" spans="1:4" x14ac:dyDescent="0.25">
      <c r="A35" s="2">
        <v>10</v>
      </c>
      <c r="B35" s="2">
        <v>22.744402068519712</v>
      </c>
      <c r="C35" s="2">
        <v>-0.84440206851971311</v>
      </c>
      <c r="D35">
        <f t="shared" si="0"/>
        <v>0.84440206851971311</v>
      </c>
    </row>
    <row r="36" spans="1:4" x14ac:dyDescent="0.25">
      <c r="A36" s="2">
        <v>11</v>
      </c>
      <c r="B36" s="2">
        <v>24.16812863606981</v>
      </c>
      <c r="C36" s="2">
        <v>-1.0681286360698081</v>
      </c>
      <c r="D36">
        <f t="shared" si="0"/>
        <v>1.0681286360698081</v>
      </c>
    </row>
    <row r="37" spans="1:4" x14ac:dyDescent="0.25">
      <c r="A37" s="2">
        <v>12</v>
      </c>
      <c r="B37" s="2">
        <v>25.795345830639942</v>
      </c>
      <c r="C37" s="2">
        <v>-1.6953458306399405</v>
      </c>
      <c r="D37">
        <f t="shared" si="0"/>
        <v>1.6953458306399405</v>
      </c>
    </row>
    <row r="38" spans="1:4" x14ac:dyDescent="0.25">
      <c r="A38" s="2">
        <v>13</v>
      </c>
      <c r="B38" s="2">
        <v>27.626053652230119</v>
      </c>
      <c r="C38" s="2">
        <v>1.2739463477698791</v>
      </c>
      <c r="D38">
        <f t="shared" si="0"/>
        <v>1.2739463477698791</v>
      </c>
    </row>
    <row r="39" spans="1:4" x14ac:dyDescent="0.25">
      <c r="A39" s="2">
        <v>14</v>
      </c>
      <c r="B39" s="2">
        <v>29.660252100840335</v>
      </c>
      <c r="C39" s="2">
        <v>2.2397478991596635</v>
      </c>
      <c r="D39">
        <f t="shared" si="0"/>
        <v>2.2397478991596635</v>
      </c>
    </row>
    <row r="40" spans="1:4" ht="15.75" thickBot="1" x14ac:dyDescent="0.3">
      <c r="A40" s="3">
        <v>15</v>
      </c>
      <c r="B40" s="3">
        <v>31.897941176470589</v>
      </c>
      <c r="C40" s="3">
        <v>-0.89794117647058869</v>
      </c>
      <c r="D40">
        <f t="shared" si="0"/>
        <v>0.89794117647058869</v>
      </c>
    </row>
    <row r="41" spans="1:4" x14ac:dyDescent="0.25">
      <c r="D41">
        <f>SUM(D26:D40)</f>
        <v>14.411195862960561</v>
      </c>
    </row>
    <row r="42" spans="1:4" x14ac:dyDescent="0.25">
      <c r="C42" s="10" t="s">
        <v>38</v>
      </c>
      <c r="D42" s="10">
        <f>D41/15</f>
        <v>0.96074639086403735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7" sqref="J7"/>
    </sheetView>
  </sheetViews>
  <sheetFormatPr defaultRowHeight="15" x14ac:dyDescent="0.25"/>
  <cols>
    <col min="3" max="3" width="16.42578125" bestFit="1" customWidth="1"/>
    <col min="5" max="5" width="9.140625" customWidth="1"/>
    <col min="7" max="7" width="16.42578125" bestFit="1" customWidth="1"/>
    <col min="8" max="8" width="12.7109375" bestFit="1" customWidth="1"/>
  </cols>
  <sheetData>
    <row r="1" spans="1:8" ht="15.75" thickBot="1" x14ac:dyDescent="0.3">
      <c r="C1" s="12" t="s">
        <v>33</v>
      </c>
      <c r="D1" s="12"/>
      <c r="G1" s="12" t="s">
        <v>35</v>
      </c>
      <c r="H1" s="12"/>
    </row>
    <row r="2" spans="1:8" x14ac:dyDescent="0.25">
      <c r="A2" s="7" t="s">
        <v>0</v>
      </c>
      <c r="B2" s="7" t="s">
        <v>1</v>
      </c>
      <c r="C2" s="4" t="s">
        <v>28</v>
      </c>
      <c r="D2" s="4" t="s">
        <v>29</v>
      </c>
      <c r="G2" s="4" t="s">
        <v>28</v>
      </c>
      <c r="H2" s="4" t="s">
        <v>29</v>
      </c>
    </row>
    <row r="3" spans="1:8" x14ac:dyDescent="0.25">
      <c r="A3" s="7">
        <v>2005</v>
      </c>
      <c r="B3" s="7">
        <v>18</v>
      </c>
      <c r="C3" s="2">
        <v>16.001666666666665</v>
      </c>
      <c r="D3" s="2">
        <v>1.9983333333333348</v>
      </c>
      <c r="G3" s="2">
        <v>19.087941176470579</v>
      </c>
      <c r="H3" s="2">
        <v>-1.0879411764705793</v>
      </c>
    </row>
    <row r="4" spans="1:8" x14ac:dyDescent="0.25">
      <c r="A4" s="7">
        <v>2006</v>
      </c>
      <c r="B4" s="7">
        <v>18.5</v>
      </c>
      <c r="C4" s="2">
        <v>16.916666666666664</v>
      </c>
      <c r="D4" s="2">
        <v>1.5833333333333357</v>
      </c>
      <c r="G4" s="2">
        <v>18.680252100840328</v>
      </c>
      <c r="H4" s="2">
        <v>-0.1802521008403275</v>
      </c>
    </row>
    <row r="5" spans="1:8" x14ac:dyDescent="0.25">
      <c r="A5" s="7">
        <v>2007</v>
      </c>
      <c r="B5" s="7">
        <v>18.899999999999999</v>
      </c>
      <c r="C5" s="2">
        <v>17.831666666666663</v>
      </c>
      <c r="D5" s="2">
        <v>1.0683333333333351</v>
      </c>
      <c r="G5" s="2">
        <v>18.476053652230117</v>
      </c>
      <c r="H5" s="2">
        <v>0.42394634776988127</v>
      </c>
    </row>
    <row r="6" spans="1:8" x14ac:dyDescent="0.25">
      <c r="A6" s="7">
        <v>2008</v>
      </c>
      <c r="B6" s="7">
        <v>18.8</v>
      </c>
      <c r="C6" s="2">
        <v>18.746666666666663</v>
      </c>
      <c r="D6" s="2">
        <v>5.3333333333338118E-2</v>
      </c>
      <c r="G6" s="2">
        <v>18.475345830639942</v>
      </c>
      <c r="H6" s="2">
        <v>0.32465416936005909</v>
      </c>
    </row>
    <row r="7" spans="1:8" x14ac:dyDescent="0.25">
      <c r="A7" s="7">
        <v>2009</v>
      </c>
      <c r="B7" s="7">
        <v>19.8</v>
      </c>
      <c r="C7" s="2">
        <v>19.661666666666662</v>
      </c>
      <c r="D7" s="2">
        <v>0.13833333333333897</v>
      </c>
      <c r="G7" s="2">
        <v>18.678128636069808</v>
      </c>
      <c r="H7" s="2">
        <v>1.1218713639301932</v>
      </c>
    </row>
    <row r="8" spans="1:8" x14ac:dyDescent="0.25">
      <c r="A8" s="7">
        <v>2010</v>
      </c>
      <c r="B8" s="7">
        <v>20.5</v>
      </c>
      <c r="C8" s="2">
        <v>20.576666666666661</v>
      </c>
      <c r="D8" s="2">
        <v>-7.6666666666660888E-2</v>
      </c>
      <c r="G8" s="2">
        <v>19.084402068519708</v>
      </c>
      <c r="H8" s="2">
        <v>1.415597931480292</v>
      </c>
    </row>
    <row r="9" spans="1:8" x14ac:dyDescent="0.25">
      <c r="A9" s="7">
        <v>2011</v>
      </c>
      <c r="B9" s="7">
        <v>20.100000000000001</v>
      </c>
      <c r="C9" s="2">
        <v>21.491666666666664</v>
      </c>
      <c r="D9" s="2">
        <v>-1.3916666666666622</v>
      </c>
      <c r="G9" s="2">
        <v>19.694166127989654</v>
      </c>
      <c r="H9" s="2">
        <v>0.40583387201034782</v>
      </c>
    </row>
    <row r="10" spans="1:8" x14ac:dyDescent="0.25">
      <c r="A10" s="7">
        <v>2012</v>
      </c>
      <c r="B10" s="7">
        <v>19.600000000000001</v>
      </c>
      <c r="C10" s="2">
        <v>22.406666666666663</v>
      </c>
      <c r="D10" s="2">
        <v>-2.8066666666666613</v>
      </c>
      <c r="G10" s="2">
        <v>20.507420814479637</v>
      </c>
      <c r="H10" s="2">
        <v>-0.90742081447963585</v>
      </c>
    </row>
    <row r="11" spans="1:8" x14ac:dyDescent="0.25">
      <c r="A11" s="7">
        <v>2013</v>
      </c>
      <c r="B11" s="7">
        <v>21</v>
      </c>
      <c r="C11" s="2">
        <v>23.321666666666662</v>
      </c>
      <c r="D11" s="2">
        <v>-2.3216666666666619</v>
      </c>
      <c r="G11" s="2">
        <v>21.524166127989652</v>
      </c>
      <c r="H11" s="2">
        <v>-0.5241661279896519</v>
      </c>
    </row>
    <row r="12" spans="1:8" x14ac:dyDescent="0.25">
      <c r="A12" s="7">
        <v>2014</v>
      </c>
      <c r="B12" s="7">
        <v>21.9</v>
      </c>
      <c r="C12" s="2">
        <v>24.236666666666665</v>
      </c>
      <c r="D12" s="2">
        <v>-2.336666666666666</v>
      </c>
      <c r="G12" s="2">
        <v>22.744402068519712</v>
      </c>
      <c r="H12" s="2">
        <v>-0.84440206851971311</v>
      </c>
    </row>
    <row r="13" spans="1:8" x14ac:dyDescent="0.25">
      <c r="A13" s="7">
        <v>2015</v>
      </c>
      <c r="B13" s="7">
        <v>23.1</v>
      </c>
      <c r="C13" s="2">
        <v>25.151666666666664</v>
      </c>
      <c r="D13" s="2">
        <v>-2.0516666666666623</v>
      </c>
      <c r="G13" s="2">
        <v>24.16812863606981</v>
      </c>
      <c r="H13" s="2">
        <v>-1.0681286360698081</v>
      </c>
    </row>
    <row r="14" spans="1:8" x14ac:dyDescent="0.25">
      <c r="A14" s="7">
        <v>2016</v>
      </c>
      <c r="B14" s="7">
        <v>24.1</v>
      </c>
      <c r="C14" s="2">
        <v>26.066666666666663</v>
      </c>
      <c r="D14" s="2">
        <v>-1.9666666666666615</v>
      </c>
      <c r="G14" s="2">
        <v>25.795345830639942</v>
      </c>
      <c r="H14" s="2">
        <v>-1.6953458306399405</v>
      </c>
    </row>
    <row r="15" spans="1:8" x14ac:dyDescent="0.25">
      <c r="A15" s="7">
        <v>2017</v>
      </c>
      <c r="B15" s="7">
        <v>28.9</v>
      </c>
      <c r="C15" s="2">
        <v>26.981666666666662</v>
      </c>
      <c r="D15" s="2">
        <v>1.9183333333333366</v>
      </c>
      <c r="G15" s="2">
        <v>27.626053652230119</v>
      </c>
      <c r="H15" s="2">
        <v>1.2739463477698791</v>
      </c>
    </row>
    <row r="16" spans="1:8" x14ac:dyDescent="0.25">
      <c r="A16" s="7">
        <v>2018</v>
      </c>
      <c r="B16" s="7">
        <v>31.9</v>
      </c>
      <c r="C16" s="2">
        <v>27.896666666666661</v>
      </c>
      <c r="D16" s="2">
        <v>4.0033333333333374</v>
      </c>
      <c r="G16" s="2">
        <v>29.660252100840335</v>
      </c>
      <c r="H16" s="2">
        <v>2.2397478991596635</v>
      </c>
    </row>
    <row r="17" spans="1:8" ht="15.75" thickBot="1" x14ac:dyDescent="0.3">
      <c r="A17" s="7">
        <v>2019</v>
      </c>
      <c r="B17" s="7">
        <v>31</v>
      </c>
      <c r="C17" s="3">
        <v>28.81166666666666</v>
      </c>
      <c r="D17" s="3">
        <v>2.1883333333333397</v>
      </c>
      <c r="G17" s="3">
        <v>31.897941176470589</v>
      </c>
      <c r="H17" s="3">
        <v>-0.89794117647058869</v>
      </c>
    </row>
  </sheetData>
  <mergeCells count="2">
    <mergeCell ref="C1:D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LinTrend</vt:lpstr>
      <vt:lpstr>LinTrend-RA</vt:lpstr>
      <vt:lpstr>EksTr</vt:lpstr>
      <vt:lpstr>EksTr-RA</vt:lpstr>
      <vt:lpstr>KvadTr</vt:lpstr>
      <vt:lpstr>KvadTr-RA</vt:lpstr>
      <vt:lpstr>Komp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2019-04-13T05:02:56Z</dcterms:created>
  <dcterms:modified xsi:type="dcterms:W3CDTF">2019-05-13T13:59:22Z</dcterms:modified>
</cp:coreProperties>
</file>