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Predispitne obaveze" sheetId="5" r:id="rId1"/>
    <sheet name="Ispit 29.05." sheetId="37" r:id="rId2"/>
    <sheet name="Ispit 20.05." sheetId="36" r:id="rId3"/>
    <sheet name="Ispit-11.02." sheetId="35" r:id="rId4"/>
    <sheet name="Ispit-24.12." sheetId="34" r:id="rId5"/>
    <sheet name="Ispit-5.10." sheetId="33" r:id="rId6"/>
    <sheet name="Ispit-28.9." sheetId="32" r:id="rId7"/>
    <sheet name="Ispit-9.9." sheetId="31" r:id="rId8"/>
    <sheet name="Ispit -28.06." sheetId="30" r:id="rId9"/>
    <sheet name="Ispit -27.05." sheetId="29" r:id="rId10"/>
    <sheet name="Ispit - 22.04." sheetId="28" r:id="rId11"/>
    <sheet name="Ispit - 25.03." sheetId="27" r:id="rId12"/>
    <sheet name="Ispit - 08.02." sheetId="26" r:id="rId13"/>
    <sheet name="Ispit -30.11." sheetId="25" r:id="rId14"/>
    <sheet name="Ispit -19.10." sheetId="24" r:id="rId15"/>
    <sheet name="Ispit - 3.10." sheetId="23" r:id="rId16"/>
    <sheet name="Ispit - 18.9." sheetId="22" r:id="rId17"/>
    <sheet name="Ispit - 10.9." sheetId="21" r:id="rId18"/>
    <sheet name="Ispit - 18.6." sheetId="20" r:id="rId19"/>
    <sheet name="Ispit - 14.5." sheetId="19" r:id="rId20"/>
    <sheet name="Ispit - 17.4." sheetId="18" r:id="rId21"/>
    <sheet name="Ispit - 13.3." sheetId="17" r:id="rId22"/>
    <sheet name="Ispit - 30.01." sheetId="16" r:id="rId23"/>
    <sheet name="Ispit - 27.11." sheetId="15" r:id="rId24"/>
    <sheet name="Ispit - 7.10." sheetId="14" r:id="rId25"/>
    <sheet name="Ispit - 26.09." sheetId="13" r:id="rId26"/>
    <sheet name="Ispit - 06.09." sheetId="12" r:id="rId27"/>
    <sheet name="Ispit - 22.6." sheetId="11" r:id="rId28"/>
    <sheet name="Ispit - 10.05." sheetId="9" r:id="rId29"/>
    <sheet name="Ispit - 05.04." sheetId="8" r:id="rId30"/>
    <sheet name="Ispit - 09.03." sheetId="7" r:id="rId31"/>
    <sheet name="Ispit - 11.02." sheetId="6" r:id="rId32"/>
  </sheets>
  <definedNames>
    <definedName name="_xlnm.Print_Area" localSheetId="2">'Ispit 20.05.'!$A$1:$L$14</definedName>
    <definedName name="_xlnm.Print_Area" localSheetId="1">'Ispit 29.05.'!$A$1:$L$12</definedName>
    <definedName name="_xlnm.Print_Area" localSheetId="3">'Ispit-11.02.'!$A$1:$L$16</definedName>
    <definedName name="_xlnm.Print_Area" localSheetId="4">'Ispit-24.12.'!$A$1:$L$19</definedName>
  </definedNames>
  <calcPr calcId="125725"/>
</workbook>
</file>

<file path=xl/calcChain.xml><?xml version="1.0" encoding="utf-8"?>
<calcChain xmlns="http://schemas.openxmlformats.org/spreadsheetml/2006/main">
  <c r="H106" i="5"/>
  <c r="H146"/>
  <c r="H7" i="37"/>
  <c r="J7" s="1"/>
  <c r="H191" i="5"/>
  <c r="H118"/>
  <c r="J9" i="36"/>
  <c r="H9"/>
  <c r="H8"/>
  <c r="J8"/>
  <c r="H7"/>
  <c r="J7"/>
  <c r="H72" i="5"/>
  <c r="H11" i="35"/>
  <c r="J11"/>
  <c r="H10"/>
  <c r="J10"/>
  <c r="H9"/>
  <c r="H8"/>
  <c r="J8"/>
  <c r="H7"/>
  <c r="J7"/>
  <c r="H8" i="34"/>
  <c r="H9"/>
  <c r="J9"/>
  <c r="H10"/>
  <c r="H12"/>
  <c r="J12"/>
  <c r="H13"/>
  <c r="J13"/>
  <c r="H14"/>
  <c r="J14"/>
  <c r="H7"/>
  <c r="J7"/>
  <c r="H12" i="33"/>
  <c r="J12"/>
  <c r="H8"/>
  <c r="H7"/>
  <c r="J7"/>
  <c r="H11"/>
  <c r="J11"/>
  <c r="H10"/>
  <c r="J10"/>
  <c r="H9"/>
  <c r="J9"/>
  <c r="H16" i="32"/>
  <c r="J16"/>
  <c r="H14"/>
  <c r="J14"/>
  <c r="H13"/>
  <c r="J13"/>
  <c r="H12"/>
  <c r="J12"/>
  <c r="H11"/>
  <c r="H10"/>
  <c r="J10"/>
  <c r="H9"/>
  <c r="J9"/>
  <c r="H8"/>
  <c r="H7"/>
  <c r="J7"/>
  <c r="H19"/>
  <c r="J19"/>
  <c r="H18"/>
  <c r="J18"/>
  <c r="H17"/>
  <c r="H15"/>
  <c r="H12" i="31"/>
  <c r="H13"/>
  <c r="J13"/>
  <c r="H8"/>
  <c r="J8"/>
  <c r="H9"/>
  <c r="H10"/>
  <c r="H11"/>
  <c r="H7"/>
  <c r="J7"/>
  <c r="H189" i="5"/>
  <c r="H21"/>
  <c r="H36"/>
  <c r="H10" i="30"/>
  <c r="J10"/>
  <c r="H14"/>
  <c r="H15"/>
  <c r="J15"/>
  <c r="H13"/>
  <c r="J13"/>
  <c r="H12"/>
  <c r="J12"/>
  <c r="H11"/>
  <c r="H7"/>
  <c r="J7"/>
  <c r="H8"/>
  <c r="J8"/>
  <c r="H9"/>
  <c r="J9"/>
  <c r="H13" i="29"/>
  <c r="H15"/>
  <c r="H14"/>
  <c r="J14"/>
  <c r="H12"/>
  <c r="J12"/>
  <c r="H11"/>
  <c r="H10"/>
  <c r="J10"/>
  <c r="H9"/>
  <c r="J9"/>
  <c r="H8"/>
  <c r="J8"/>
  <c r="H7"/>
  <c r="H11" i="28"/>
  <c r="H8"/>
  <c r="J8"/>
  <c r="H9"/>
  <c r="J9"/>
  <c r="H10"/>
  <c r="J10"/>
  <c r="H12"/>
  <c r="J12"/>
  <c r="H13"/>
  <c r="H7"/>
  <c r="J7"/>
  <c r="H7" i="27"/>
  <c r="H14"/>
  <c r="H13"/>
  <c r="J13"/>
  <c r="H9"/>
  <c r="H8"/>
  <c r="H10"/>
  <c r="J10"/>
  <c r="H11"/>
  <c r="H12"/>
  <c r="H37" i="5"/>
  <c r="H8" i="26"/>
  <c r="J8"/>
  <c r="H9"/>
  <c r="J9"/>
  <c r="H10"/>
  <c r="J10"/>
  <c r="H11"/>
  <c r="J11"/>
  <c r="H12"/>
  <c r="J12"/>
  <c r="H13"/>
  <c r="J13"/>
  <c r="H7"/>
  <c r="J7"/>
  <c r="J7" i="25"/>
  <c r="H8"/>
  <c r="J8"/>
  <c r="H8" i="24"/>
  <c r="H17"/>
  <c r="H18"/>
  <c r="J18"/>
  <c r="H16"/>
  <c r="J16"/>
  <c r="H14"/>
  <c r="J14"/>
  <c r="H9"/>
  <c r="J9"/>
  <c r="H7"/>
  <c r="J7"/>
  <c r="H15"/>
  <c r="J15"/>
  <c r="H13"/>
  <c r="J13"/>
  <c r="H12"/>
  <c r="J12"/>
  <c r="H10"/>
  <c r="J10"/>
  <c r="H10" i="23"/>
  <c r="J10"/>
  <c r="H11"/>
  <c r="H12"/>
  <c r="H13"/>
  <c r="J13"/>
  <c r="H14"/>
  <c r="H15"/>
  <c r="J15"/>
  <c r="H16"/>
  <c r="H17"/>
  <c r="H18"/>
  <c r="J17"/>
  <c r="H9"/>
  <c r="H8"/>
  <c r="H7"/>
  <c r="H112" i="5"/>
  <c r="H12" i="22"/>
  <c r="J12"/>
  <c r="H14"/>
  <c r="J14"/>
  <c r="H7"/>
  <c r="J7"/>
  <c r="H15"/>
  <c r="J15"/>
  <c r="H11"/>
  <c r="H8"/>
  <c r="H13"/>
  <c r="H10"/>
  <c r="J10"/>
  <c r="H12" i="21"/>
  <c r="H18"/>
  <c r="J18"/>
  <c r="H16"/>
  <c r="J16"/>
  <c r="H14"/>
  <c r="J14"/>
  <c r="H13"/>
  <c r="J13"/>
  <c r="H17"/>
  <c r="H15"/>
  <c r="J15"/>
  <c r="H11"/>
  <c r="H10"/>
  <c r="J10"/>
  <c r="H9"/>
  <c r="H8"/>
  <c r="H7"/>
  <c r="J7"/>
  <c r="H8" i="20"/>
  <c r="H9"/>
  <c r="J9"/>
  <c r="H11"/>
  <c r="H12"/>
  <c r="H13"/>
  <c r="J13"/>
  <c r="H14"/>
  <c r="J14"/>
  <c r="H15"/>
  <c r="H16"/>
  <c r="H17"/>
  <c r="J17"/>
  <c r="H18"/>
  <c r="H19"/>
  <c r="H20"/>
  <c r="H21"/>
  <c r="J21"/>
  <c r="H22"/>
  <c r="J22"/>
  <c r="H7"/>
  <c r="J7"/>
  <c r="H141" i="5"/>
  <c r="H8" i="19"/>
  <c r="H9"/>
  <c r="H10"/>
  <c r="J10"/>
  <c r="H11"/>
  <c r="H12"/>
  <c r="H13"/>
  <c r="H14"/>
  <c r="J14"/>
  <c r="H15"/>
  <c r="H7"/>
  <c r="H125" i="5"/>
  <c r="H8" i="18"/>
  <c r="J8"/>
  <c r="H9"/>
  <c r="J9"/>
  <c r="H10"/>
  <c r="H11"/>
  <c r="J11"/>
  <c r="H7"/>
  <c r="H7" i="17"/>
  <c r="H11"/>
  <c r="J11"/>
  <c r="H8"/>
  <c r="J8"/>
  <c r="H9"/>
  <c r="J9"/>
  <c r="H10"/>
  <c r="J10"/>
  <c r="H8" i="16"/>
  <c r="J8"/>
  <c r="H7"/>
  <c r="J7"/>
  <c r="H8" i="15"/>
  <c r="J8"/>
  <c r="H9"/>
  <c r="J9"/>
  <c r="H10"/>
  <c r="J10"/>
  <c r="H11"/>
  <c r="H12"/>
  <c r="J12"/>
  <c r="H13"/>
  <c r="J13"/>
  <c r="H7"/>
  <c r="J7"/>
  <c r="H18" i="5"/>
  <c r="H199"/>
  <c r="H138"/>
  <c r="H122"/>
  <c r="H119"/>
  <c r="H57"/>
  <c r="H43"/>
  <c r="H19"/>
  <c r="H8" i="14"/>
  <c r="J8"/>
  <c r="H7"/>
  <c r="J7"/>
  <c r="H19"/>
  <c r="J19"/>
  <c r="H13"/>
  <c r="H14"/>
  <c r="J14"/>
  <c r="H15"/>
  <c r="J15"/>
  <c r="H16"/>
  <c r="J16"/>
  <c r="H17"/>
  <c r="H18"/>
  <c r="J18"/>
  <c r="H20"/>
  <c r="J20"/>
  <c r="H21"/>
  <c r="H22"/>
  <c r="J22"/>
  <c r="H23"/>
  <c r="J23"/>
  <c r="H24"/>
  <c r="J24"/>
  <c r="H25"/>
  <c r="H11"/>
  <c r="J11"/>
  <c r="H12"/>
  <c r="J12"/>
  <c r="H10"/>
  <c r="J10"/>
  <c r="H9"/>
  <c r="J9"/>
  <c r="H42" i="5"/>
  <c r="H40"/>
  <c r="H27" i="13"/>
  <c r="J27"/>
  <c r="H23"/>
  <c r="J23"/>
  <c r="H8"/>
  <c r="J8"/>
  <c r="H9"/>
  <c r="H10"/>
  <c r="J10"/>
  <c r="H11"/>
  <c r="J11"/>
  <c r="H12"/>
  <c r="H13"/>
  <c r="H14"/>
  <c r="J14"/>
  <c r="H16"/>
  <c r="J16"/>
  <c r="H17"/>
  <c r="H18"/>
  <c r="H19"/>
  <c r="H20"/>
  <c r="J20"/>
  <c r="H21"/>
  <c r="J21"/>
  <c r="H22"/>
  <c r="J22"/>
  <c r="H24"/>
  <c r="H25"/>
  <c r="J25"/>
  <c r="H26"/>
  <c r="H28"/>
  <c r="H29"/>
  <c r="H31"/>
  <c r="J31"/>
  <c r="H32"/>
  <c r="H33"/>
  <c r="H34"/>
  <c r="J34"/>
  <c r="H35"/>
  <c r="J35"/>
  <c r="H36"/>
  <c r="J36"/>
  <c r="H37"/>
  <c r="H38"/>
  <c r="J38"/>
  <c r="H39"/>
  <c r="H40"/>
  <c r="J40"/>
  <c r="H41"/>
  <c r="J41"/>
  <c r="H42"/>
  <c r="J42"/>
  <c r="H43"/>
  <c r="H44"/>
  <c r="J44"/>
  <c r="H7"/>
  <c r="J7"/>
  <c r="H65" i="5"/>
  <c r="H24" i="12"/>
  <c r="J14"/>
  <c r="J15"/>
  <c r="J17"/>
  <c r="J25"/>
  <c r="J33"/>
  <c r="J8"/>
  <c r="J29"/>
  <c r="J21"/>
  <c r="J22"/>
  <c r="J16"/>
  <c r="J13"/>
  <c r="J34"/>
  <c r="J7"/>
  <c r="J11"/>
  <c r="J23"/>
  <c r="H21"/>
  <c r="H25"/>
  <c r="H27"/>
  <c r="H34"/>
  <c r="H18"/>
  <c r="H35"/>
  <c r="H30"/>
  <c r="H32"/>
  <c r="H19"/>
  <c r="H15"/>
  <c r="H16"/>
  <c r="H14"/>
  <c r="H10"/>
  <c r="H11"/>
  <c r="H12"/>
  <c r="H9"/>
  <c r="H8"/>
  <c r="H20"/>
  <c r="H36"/>
  <c r="H33"/>
  <c r="H31"/>
  <c r="H29"/>
  <c r="H28"/>
  <c r="H26"/>
  <c r="H23"/>
  <c r="H22"/>
  <c r="H17"/>
  <c r="H13"/>
  <c r="H7"/>
  <c r="H144" i="5"/>
  <c r="H20" i="9"/>
  <c r="H8" i="1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7"/>
  <c r="H85" i="5"/>
  <c r="H28" i="9"/>
  <c r="J28"/>
  <c r="H27"/>
  <c r="H26"/>
  <c r="H24"/>
  <c r="H22"/>
  <c r="H21"/>
  <c r="J21"/>
  <c r="H19"/>
  <c r="H18"/>
  <c r="H16"/>
  <c r="H15"/>
  <c r="J15"/>
  <c r="H14"/>
  <c r="H11"/>
  <c r="H10"/>
  <c r="H9"/>
  <c r="H29"/>
  <c r="J29"/>
  <c r="H25"/>
  <c r="H23"/>
  <c r="J23"/>
  <c r="H17"/>
  <c r="H13"/>
  <c r="H12"/>
  <c r="H8"/>
  <c r="H7"/>
  <c r="H31" i="8"/>
  <c r="H32"/>
  <c r="J32"/>
  <c r="H29"/>
  <c r="H30"/>
  <c r="J30"/>
  <c r="H28"/>
  <c r="H26"/>
  <c r="H25"/>
  <c r="H24"/>
  <c r="J24"/>
  <c r="J23"/>
  <c r="H21"/>
  <c r="J21"/>
  <c r="H22"/>
  <c r="J22"/>
  <c r="H20"/>
  <c r="H19"/>
  <c r="H18"/>
  <c r="H17"/>
  <c r="H8"/>
  <c r="H11"/>
  <c r="H12"/>
  <c r="H9"/>
  <c r="H10"/>
  <c r="H27"/>
  <c r="J27"/>
  <c r="H16"/>
  <c r="J16"/>
  <c r="H15"/>
  <c r="H14"/>
  <c r="J14"/>
  <c r="H13"/>
  <c r="H7"/>
  <c r="H182" i="5"/>
  <c r="H38"/>
  <c r="H17" i="7"/>
  <c r="J17"/>
  <c r="H34"/>
  <c r="J34"/>
  <c r="H33"/>
  <c r="H32"/>
  <c r="J32"/>
  <c r="H31"/>
  <c r="J31"/>
  <c r="H30"/>
  <c r="J30"/>
  <c r="H29"/>
  <c r="H28"/>
  <c r="J28"/>
  <c r="H27"/>
  <c r="H26"/>
  <c r="J26"/>
  <c r="H25"/>
  <c r="J25"/>
  <c r="H22"/>
  <c r="J22"/>
  <c r="H23"/>
  <c r="J23"/>
  <c r="H24"/>
  <c r="H20"/>
  <c r="J20"/>
  <c r="H19"/>
  <c r="J19"/>
  <c r="H18"/>
  <c r="J18"/>
  <c r="H16"/>
  <c r="H14"/>
  <c r="J14"/>
  <c r="H15"/>
  <c r="J15"/>
  <c r="H13"/>
  <c r="H12"/>
  <c r="J12"/>
  <c r="H10"/>
  <c r="J10"/>
  <c r="H11"/>
  <c r="H9"/>
  <c r="J9"/>
  <c r="H8"/>
  <c r="H7"/>
  <c r="H135" i="5"/>
  <c r="H27" i="6"/>
  <c r="J27"/>
  <c r="H35"/>
  <c r="J35"/>
  <c r="H31"/>
  <c r="J31"/>
  <c r="H18"/>
  <c r="H14"/>
  <c r="H9"/>
  <c r="J9"/>
  <c r="H23"/>
  <c r="J23"/>
  <c r="H45"/>
  <c r="H50"/>
  <c r="J50"/>
  <c r="H49"/>
  <c r="J49"/>
  <c r="H48"/>
  <c r="J48"/>
  <c r="H47"/>
  <c r="J47"/>
  <c r="H46"/>
  <c r="J46"/>
  <c r="H44"/>
  <c r="H43"/>
  <c r="J43"/>
  <c r="H42"/>
  <c r="J42"/>
  <c r="H41"/>
  <c r="J41"/>
  <c r="H40"/>
  <c r="J40"/>
  <c r="H39"/>
  <c r="H38"/>
  <c r="J38"/>
  <c r="H37"/>
  <c r="J37"/>
  <c r="H36"/>
  <c r="J36"/>
  <c r="H34"/>
  <c r="J34"/>
  <c r="H33"/>
  <c r="J33"/>
  <c r="H32"/>
  <c r="J32"/>
  <c r="H30"/>
  <c r="J30"/>
  <c r="H29"/>
  <c r="J29"/>
  <c r="H28"/>
  <c r="J28"/>
  <c r="H26"/>
  <c r="J26"/>
  <c r="H25"/>
  <c r="J25"/>
  <c r="H24"/>
  <c r="J24"/>
  <c r="H22"/>
  <c r="J22"/>
  <c r="H21"/>
  <c r="H20"/>
  <c r="H19"/>
  <c r="H17"/>
  <c r="J17"/>
  <c r="H15"/>
  <c r="J15"/>
  <c r="H13"/>
  <c r="J13"/>
  <c r="H12"/>
  <c r="J12"/>
  <c r="H11"/>
  <c r="J11"/>
  <c r="H10"/>
  <c r="J10"/>
  <c r="H8"/>
  <c r="J8"/>
  <c r="H7"/>
  <c r="J7"/>
  <c r="H149" i="5"/>
  <c r="H150"/>
  <c r="H151"/>
  <c r="H152"/>
  <c r="H153"/>
  <c r="H154"/>
  <c r="H155"/>
  <c r="H156"/>
  <c r="H157"/>
  <c r="H158"/>
  <c r="H159"/>
  <c r="H160"/>
  <c r="H161"/>
  <c r="H162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3"/>
  <c r="H184"/>
  <c r="H185"/>
  <c r="H186"/>
  <c r="H187"/>
  <c r="H188"/>
  <c r="H190"/>
  <c r="H192"/>
  <c r="H193"/>
  <c r="H194"/>
  <c r="H195"/>
  <c r="H196"/>
  <c r="H197"/>
  <c r="H198"/>
  <c r="H200"/>
  <c r="H201"/>
  <c r="H202"/>
  <c r="H203"/>
  <c r="H204"/>
  <c r="H143"/>
  <c r="H145"/>
  <c r="H147"/>
  <c r="H148"/>
  <c r="H131"/>
  <c r="H132"/>
  <c r="H133"/>
  <c r="H126"/>
  <c r="H127"/>
  <c r="H128"/>
  <c r="H129"/>
  <c r="H124"/>
  <c r="H120"/>
  <c r="H117"/>
  <c r="H102"/>
  <c r="H103"/>
  <c r="H104"/>
  <c r="H100"/>
  <c r="H101"/>
  <c r="H95"/>
  <c r="H96"/>
  <c r="H89"/>
  <c r="H90"/>
  <c r="H91"/>
  <c r="H88"/>
  <c r="H79"/>
  <c r="H80"/>
  <c r="H74"/>
  <c r="H70"/>
  <c r="H71"/>
  <c r="H67"/>
  <c r="H62"/>
  <c r="H53"/>
  <c r="H45"/>
  <c r="H31"/>
  <c r="H27"/>
  <c r="H28"/>
  <c r="H23"/>
  <c r="H17"/>
  <c r="H20"/>
  <c r="H22"/>
  <c r="H24"/>
  <c r="H25"/>
  <c r="H26"/>
  <c r="H29"/>
  <c r="H30"/>
  <c r="H32"/>
  <c r="H33"/>
  <c r="H34"/>
  <c r="H35"/>
  <c r="H39"/>
  <c r="H41"/>
  <c r="H44"/>
  <c r="H46"/>
  <c r="H47"/>
  <c r="H48"/>
  <c r="H49"/>
  <c r="H50"/>
  <c r="H51"/>
  <c r="H52"/>
  <c r="H54"/>
  <c r="H55"/>
  <c r="H56"/>
  <c r="H58"/>
  <c r="H59"/>
  <c r="H60"/>
  <c r="H61"/>
  <c r="H63"/>
  <c r="H64"/>
  <c r="H66"/>
  <c r="H68"/>
  <c r="H69"/>
  <c r="H73"/>
  <c r="H75"/>
  <c r="H76"/>
  <c r="H77"/>
  <c r="H78"/>
  <c r="H81"/>
  <c r="H82"/>
  <c r="H83"/>
  <c r="H84"/>
  <c r="H86"/>
  <c r="H87"/>
  <c r="H92"/>
  <c r="H93"/>
  <c r="H94"/>
  <c r="H97"/>
  <c r="H98"/>
  <c r="H99"/>
  <c r="H105"/>
  <c r="H13"/>
  <c r="H14"/>
  <c r="H15"/>
  <c r="H16"/>
  <c r="H134"/>
  <c r="H140"/>
  <c r="H107"/>
  <c r="H108"/>
  <c r="H109"/>
  <c r="H110"/>
  <c r="H111"/>
  <c r="H113"/>
  <c r="H114"/>
  <c r="H115"/>
  <c r="H116"/>
  <c r="H121"/>
  <c r="H123"/>
  <c r="H130"/>
  <c r="H136"/>
  <c r="H137"/>
  <c r="H139"/>
  <c r="H142"/>
</calcChain>
</file>

<file path=xl/sharedStrings.xml><?xml version="1.0" encoding="utf-8"?>
<sst xmlns="http://schemas.openxmlformats.org/spreadsheetml/2006/main" count="2425" uniqueCount="1026">
  <si>
    <t>Број индекса</t>
  </si>
  <si>
    <t>Презиме и име</t>
  </si>
  <si>
    <t>2016/002098</t>
  </si>
  <si>
    <t>Момчиловић Ивана</t>
  </si>
  <si>
    <t>2016/002054</t>
  </si>
  <si>
    <t>Секулић Бранка</t>
  </si>
  <si>
    <t>2016/002018</t>
  </si>
  <si>
    <t>Богдановић Милица</t>
  </si>
  <si>
    <t>2016/000006</t>
  </si>
  <si>
    <t>Живановић Љиљана</t>
  </si>
  <si>
    <t>2016/002065</t>
  </si>
  <si>
    <t>Дамјановић Александар</t>
  </si>
  <si>
    <t>2016/000035</t>
  </si>
  <si>
    <t>Бајић Александар</t>
  </si>
  <si>
    <t>2016/000022</t>
  </si>
  <si>
    <t>Бојевић Гордана</t>
  </si>
  <si>
    <t>2016/000047</t>
  </si>
  <si>
    <t>Брстина Јована</t>
  </si>
  <si>
    <t>2016/000043</t>
  </si>
  <si>
    <t>Грујичић Бранкица</t>
  </si>
  <si>
    <t>2016/002052</t>
  </si>
  <si>
    <t>Денић Петар</t>
  </si>
  <si>
    <t>2016/003008</t>
  </si>
  <si>
    <t>Ђекић Бојан</t>
  </si>
  <si>
    <t>2016/002051</t>
  </si>
  <si>
    <t>Ђурић Катарина</t>
  </si>
  <si>
    <t>2016/000029</t>
  </si>
  <si>
    <t>Влајковић Ивана</t>
  </si>
  <si>
    <t>2016/002070</t>
  </si>
  <si>
    <t>Грастић Филип</t>
  </si>
  <si>
    <t>2016/002088</t>
  </si>
  <si>
    <t>Бајић Тања</t>
  </si>
  <si>
    <t>2016/000031</t>
  </si>
  <si>
    <t>Бичкаји Марија</t>
  </si>
  <si>
    <t>2016/003019</t>
  </si>
  <si>
    <t>Јанковић Марија</t>
  </si>
  <si>
    <t>2016/000013</t>
  </si>
  <si>
    <t>Васојевић Дарко</t>
  </si>
  <si>
    <t>2016/003010</t>
  </si>
  <si>
    <t>Ђаниш Татјана</t>
  </si>
  <si>
    <t>2016/002069</t>
  </si>
  <si>
    <t>Голуб Милица</t>
  </si>
  <si>
    <t>2016/000017</t>
  </si>
  <si>
    <t>Илић Марко</t>
  </si>
  <si>
    <t>2016/003030</t>
  </si>
  <si>
    <t>Јовановић Душан</t>
  </si>
  <si>
    <t>2016/001032</t>
  </si>
  <si>
    <t>Белић Нинослава</t>
  </si>
  <si>
    <t>2016/002010</t>
  </si>
  <si>
    <t>Будечевић Стефан</t>
  </si>
  <si>
    <t>2016/000044</t>
  </si>
  <si>
    <t>Вукас Маријана</t>
  </si>
  <si>
    <t>2016/000038</t>
  </si>
  <si>
    <t>Вукотић Жељана</t>
  </si>
  <si>
    <t>2016/002085</t>
  </si>
  <si>
    <t>Јовановић Михајло</t>
  </si>
  <si>
    <t>2016/000002</t>
  </si>
  <si>
    <t>Вранешевић Данијела</t>
  </si>
  <si>
    <t>2016/002039</t>
  </si>
  <si>
    <t>Вукелић Јелена</t>
  </si>
  <si>
    <t>2016/000007</t>
  </si>
  <si>
    <t>Видаковић Наташа</t>
  </si>
  <si>
    <t>2016/001001</t>
  </si>
  <si>
    <t>Горјанац Нађа</t>
  </si>
  <si>
    <t>2016/002023</t>
  </si>
  <si>
    <t>Дамјановић Наташа</t>
  </si>
  <si>
    <t>2016/003028</t>
  </si>
  <si>
    <t>Бањац Лука</t>
  </si>
  <si>
    <t>2016/002055</t>
  </si>
  <si>
    <t>Далифи Данијел</t>
  </si>
  <si>
    <t>2016/003026</t>
  </si>
  <si>
    <t>Бавански Тијана</t>
  </si>
  <si>
    <t>2016/002072</t>
  </si>
  <si>
    <t>Бирманац Јован</t>
  </si>
  <si>
    <t>2016/000024</t>
  </si>
  <si>
    <t>Војновић Андреја</t>
  </si>
  <si>
    <t>2016/002091</t>
  </si>
  <si>
    <t>Глигорић Сара</t>
  </si>
  <si>
    <t>2016/003031</t>
  </si>
  <si>
    <t>Вучетић Реља</t>
  </si>
  <si>
    <t>2016/001005</t>
  </si>
  <si>
    <t>Дејан Санела</t>
  </si>
  <si>
    <t>2016/002061</t>
  </si>
  <si>
    <t>Бадњаревић Тамара</t>
  </si>
  <si>
    <t>2016/000010</t>
  </si>
  <si>
    <t>Велемиров Дејана</t>
  </si>
  <si>
    <t>2016/002036</t>
  </si>
  <si>
    <t>Ђукић Марија</t>
  </si>
  <si>
    <t>2016/003029</t>
  </si>
  <si>
    <t>Гаковић Марко</t>
  </si>
  <si>
    <t>2016/001026</t>
  </si>
  <si>
    <t>Билић Никола</t>
  </si>
  <si>
    <t>2016/002011</t>
  </si>
  <si>
    <t>Ђурђевић Вукомир</t>
  </si>
  <si>
    <t>2016/001009</t>
  </si>
  <si>
    <t>Домазет Миња</t>
  </si>
  <si>
    <t>2016/002089</t>
  </si>
  <si>
    <t>Живковић Михајло</t>
  </si>
  <si>
    <t>2016/002012</t>
  </si>
  <si>
    <t>Јовић Душица</t>
  </si>
  <si>
    <t>2016/001014</t>
  </si>
  <si>
    <t>Бајат Тијана</t>
  </si>
  <si>
    <t>2016/000014</t>
  </si>
  <si>
    <t>Бијалковић Никола</t>
  </si>
  <si>
    <t>2016/002009</t>
  </si>
  <si>
    <t>Ђокић Александра</t>
  </si>
  <si>
    <t>2016/002083</t>
  </si>
  <si>
    <t>Дуновић Биљана</t>
  </si>
  <si>
    <t>2016/001022</t>
  </si>
  <si>
    <t>Игњатић Ивана</t>
  </si>
  <si>
    <t>2016/002075</t>
  </si>
  <si>
    <t>Вилотијевић Мирко</t>
  </si>
  <si>
    <t>2016/002005</t>
  </si>
  <si>
    <t>Дервиши Алмира</t>
  </si>
  <si>
    <t>2016/003025</t>
  </si>
  <si>
    <t>Бојовић Његош</t>
  </si>
  <si>
    <t>2016/000042</t>
  </si>
  <si>
    <t>Јекић Дејана</t>
  </si>
  <si>
    <t>2016/002059</t>
  </si>
  <si>
    <t>Јовановић Селена</t>
  </si>
  <si>
    <t>2016/002019</t>
  </si>
  <si>
    <t>Драгичевић Петар</t>
  </si>
  <si>
    <t>2016/003032</t>
  </si>
  <si>
    <t>Деспотов Татјана</t>
  </si>
  <si>
    <t>2016/001002</t>
  </si>
  <si>
    <t>Биришић Јулија</t>
  </si>
  <si>
    <t>2016/000036</t>
  </si>
  <si>
    <t>Аћимовић Мира</t>
  </si>
  <si>
    <t>2016/002053</t>
  </si>
  <si>
    <t>Гајић Слободан</t>
  </si>
  <si>
    <t>2016/001029</t>
  </si>
  <si>
    <t>Илић Жељана</t>
  </si>
  <si>
    <t>2016/002096</t>
  </si>
  <si>
    <t>Менићанин Наташа</t>
  </si>
  <si>
    <t>2016/002006</t>
  </si>
  <si>
    <t>Јергић Јелена</t>
  </si>
  <si>
    <t>2016/000019</t>
  </si>
  <si>
    <t>Поповић Јелена</t>
  </si>
  <si>
    <t>2016/001023</t>
  </si>
  <si>
    <t>Лазић Веселин</t>
  </si>
  <si>
    <t>2016/002015</t>
  </si>
  <si>
    <t>Калић Јована</t>
  </si>
  <si>
    <t>2016/002081</t>
  </si>
  <si>
    <t>Михајловић Ивана</t>
  </si>
  <si>
    <t>2016/002003</t>
  </si>
  <si>
    <t>Митић Душан</t>
  </si>
  <si>
    <t>2016/003009</t>
  </si>
  <si>
    <t>Мојсе Кристина</t>
  </si>
  <si>
    <t>2016/002086</t>
  </si>
  <si>
    <t>Пауновић Зорана</t>
  </si>
  <si>
    <t>2016/000020</t>
  </si>
  <si>
    <t>Радаковић Јелена</t>
  </si>
  <si>
    <t>2016/002031</t>
  </si>
  <si>
    <t>Милошевић Небојша</t>
  </si>
  <si>
    <t>2016/000033</t>
  </si>
  <si>
    <t>Лугоња Ивана</t>
  </si>
  <si>
    <t>2016/002001</t>
  </si>
  <si>
    <t>Купрешак Светлана</t>
  </si>
  <si>
    <t>2016/001017</t>
  </si>
  <si>
    <t>Марковић Александар</t>
  </si>
  <si>
    <t>2016/002030</t>
  </si>
  <si>
    <t>Кусић Тихомир</t>
  </si>
  <si>
    <t>2016/001034</t>
  </si>
  <si>
    <t>Мартиновић Милош</t>
  </si>
  <si>
    <t>2016/001024</t>
  </si>
  <si>
    <t>Кекоц Драган</t>
  </si>
  <si>
    <t>2016/001033</t>
  </si>
  <si>
    <t>Љубичић Милица</t>
  </si>
  <si>
    <t>2016/000028</t>
  </si>
  <si>
    <t>Матић Весна</t>
  </si>
  <si>
    <t>2016/002080</t>
  </si>
  <si>
    <t>Мокуш Миа</t>
  </si>
  <si>
    <t>2016/000048</t>
  </si>
  <si>
    <t>Појетар Наташа</t>
  </si>
  <si>
    <t>2016/002087</t>
  </si>
  <si>
    <t>Калић Ђорђе</t>
  </si>
  <si>
    <t>2016/002057</t>
  </si>
  <si>
    <t>Лазић Јована</t>
  </si>
  <si>
    <t>2016/002038</t>
  </si>
  <si>
    <t>Лехоцки Мирослав</t>
  </si>
  <si>
    <t>2016/000025</t>
  </si>
  <si>
    <t>Пурић Данијела</t>
  </si>
  <si>
    <t>2016/002042</t>
  </si>
  <si>
    <t>Матић Василије</t>
  </si>
  <si>
    <t>2016/003005</t>
  </si>
  <si>
    <t>Попов Бранка</t>
  </si>
  <si>
    <t>2016/002062</t>
  </si>
  <si>
    <t>Мишић Миливоје</t>
  </si>
  <si>
    <t>2016/000008</t>
  </si>
  <si>
    <t>Најдановић Катарина</t>
  </si>
  <si>
    <t>2016/001019</t>
  </si>
  <si>
    <t>Јуришић Игор</t>
  </si>
  <si>
    <t>2016/002073</t>
  </si>
  <si>
    <t>Миловић Александар</t>
  </si>
  <si>
    <t>2016/002064</t>
  </si>
  <si>
    <t>Нинковић Јована</t>
  </si>
  <si>
    <t>2016/003020</t>
  </si>
  <si>
    <t>Маројевић Богдан</t>
  </si>
  <si>
    <t>2016/003012</t>
  </si>
  <si>
    <t>Прстојевић Драгица</t>
  </si>
  <si>
    <t>2016/002035</t>
  </si>
  <si>
    <t>Орлић Зорица</t>
  </si>
  <si>
    <t>2016/001020</t>
  </si>
  <si>
    <t>Перишић Никола</t>
  </si>
  <si>
    <t>2016/002022</t>
  </si>
  <si>
    <t>Михајловић Ања</t>
  </si>
  <si>
    <t>2016/000046</t>
  </si>
  <si>
    <t>Крстић Марија</t>
  </si>
  <si>
    <t>2016/000016</t>
  </si>
  <si>
    <t>Кулић Никола</t>
  </si>
  <si>
    <t>2016/002020</t>
  </si>
  <si>
    <t>Оташевић Зорана</t>
  </si>
  <si>
    <t>2016/000004</t>
  </si>
  <si>
    <t>Михајловић Емилија</t>
  </si>
  <si>
    <t>2016/001018</t>
  </si>
  <si>
    <t>Матић Милан</t>
  </si>
  <si>
    <t>2016/003034</t>
  </si>
  <si>
    <t>Јурић Филип</t>
  </si>
  <si>
    <t>2016/001016</t>
  </si>
  <si>
    <t>Миљановић Милош</t>
  </si>
  <si>
    <t>2016/002063</t>
  </si>
  <si>
    <t>Радаковић Лидија</t>
  </si>
  <si>
    <t>2016/001030</t>
  </si>
  <si>
    <t>Михаљевић Татјана</t>
  </si>
  <si>
    <t>2016/002071</t>
  </si>
  <si>
    <t>Половина Катарина</t>
  </si>
  <si>
    <t>2016/002044</t>
  </si>
  <si>
    <t>Кезија Никола</t>
  </si>
  <si>
    <t>2016/003001</t>
  </si>
  <si>
    <t>Петрић Бојана</t>
  </si>
  <si>
    <t>2016/002008</t>
  </si>
  <si>
    <t>Кнежевић Драгана</t>
  </si>
  <si>
    <t>2016/000026</t>
  </si>
  <si>
    <t>Лалић Наташа</t>
  </si>
  <si>
    <t>2016/002076</t>
  </si>
  <si>
    <t>Милосављевић Јелена</t>
  </si>
  <si>
    <t>2016/001021</t>
  </si>
  <si>
    <t>Мехић Давид</t>
  </si>
  <si>
    <t>2016/000005</t>
  </si>
  <si>
    <t>Кања Лазар</t>
  </si>
  <si>
    <t>2016/002068</t>
  </si>
  <si>
    <t>Кнежевић Снежана</t>
  </si>
  <si>
    <t>2016/000032</t>
  </si>
  <si>
    <t>Лугоња Тања</t>
  </si>
  <si>
    <t>2016/003013</t>
  </si>
  <si>
    <t>2016/003016</t>
  </si>
  <si>
    <t>Којић Јована</t>
  </si>
  <si>
    <t>2016/001003</t>
  </si>
  <si>
    <t>Митровић Јована</t>
  </si>
  <si>
    <t>2016/002049</t>
  </si>
  <si>
    <t>Крстевски Јована</t>
  </si>
  <si>
    <t>2016/003035</t>
  </si>
  <si>
    <t>Лаганин Николина</t>
  </si>
  <si>
    <t>2016/001028</t>
  </si>
  <si>
    <t>Ковачевић Јелена</t>
  </si>
  <si>
    <t>2016/003014</t>
  </si>
  <si>
    <t>2016/000027</t>
  </si>
  <si>
    <t>Ножица Невена</t>
  </si>
  <si>
    <t>2016/003021</t>
  </si>
  <si>
    <t>Пејчић Никола</t>
  </si>
  <si>
    <t>2016/000040</t>
  </si>
  <si>
    <t>Петровић Александра</t>
  </si>
  <si>
    <t>2016/002084</t>
  </si>
  <si>
    <t>Каностревац Марија</t>
  </si>
  <si>
    <t>Aktivnost</t>
  </si>
  <si>
    <t>K1</t>
  </si>
  <si>
    <t>K2</t>
  </si>
  <si>
    <t>Prisustvo</t>
  </si>
  <si>
    <t>Росић Јелена</t>
  </si>
  <si>
    <t>12/14ФР</t>
  </si>
  <si>
    <t>Гутић Драган</t>
  </si>
  <si>
    <t>Мишић Наталија</t>
  </si>
  <si>
    <t>Сикирица Јелена</t>
  </si>
  <si>
    <t>Веселиновић Ивана</t>
  </si>
  <si>
    <t>2015/000004</t>
  </si>
  <si>
    <t>Ђукановић Милован</t>
  </si>
  <si>
    <t>Јовин Александра</t>
  </si>
  <si>
    <t>Исајловић Наташа</t>
  </si>
  <si>
    <t>37/13ТР</t>
  </si>
  <si>
    <t>Шљиванчанин Димитрије</t>
  </si>
  <si>
    <t>2015/002040</t>
  </si>
  <si>
    <t>Самарџић Бранка</t>
  </si>
  <si>
    <t>2016/002099</t>
  </si>
  <si>
    <t>Богојевић Милица</t>
  </si>
  <si>
    <t>Брковић Милана</t>
  </si>
  <si>
    <t>Јањатовић Милан</t>
  </si>
  <si>
    <t>Алексић Мина</t>
  </si>
  <si>
    <t>75/13ПБ</t>
  </si>
  <si>
    <t>Стојановић Бојана</t>
  </si>
  <si>
    <t>Станков Александар</t>
  </si>
  <si>
    <t>Милински Чонгор</t>
  </si>
  <si>
    <t>2015/002107</t>
  </si>
  <si>
    <t>2016/001042</t>
  </si>
  <si>
    <t>Халиловић Махир</t>
  </si>
  <si>
    <t>2016/000045</t>
  </si>
  <si>
    <t>Пушоњић Светлана</t>
  </si>
  <si>
    <t>Перић Дамјан</t>
  </si>
  <si>
    <t>2015/003001</t>
  </si>
  <si>
    <t>Секулић Филип</t>
  </si>
  <si>
    <t>2016/002016</t>
  </si>
  <si>
    <t>2016/001035</t>
  </si>
  <si>
    <t>Беловановић Милена</t>
  </si>
  <si>
    <t>Новаковић Јована</t>
  </si>
  <si>
    <t>Радаковић Драгана</t>
  </si>
  <si>
    <t>9/12ПБ</t>
  </si>
  <si>
    <t>Комановић Катарина</t>
  </si>
  <si>
    <t>2016/000060</t>
  </si>
  <si>
    <t>2016/002097</t>
  </si>
  <si>
    <t>2016/001010</t>
  </si>
  <si>
    <t>2016/003027</t>
  </si>
  <si>
    <t>2016/001043</t>
  </si>
  <si>
    <t>2016/002101</t>
  </si>
  <si>
    <t>74/13ФР</t>
  </si>
  <si>
    <t>2016/003037</t>
  </si>
  <si>
    <t>2016/000062</t>
  </si>
  <si>
    <t>2016/000067</t>
  </si>
  <si>
    <t>ФИНАНСИЈСКО РАЧУНОВОДСТВО</t>
  </si>
  <si>
    <t>ПРОФ. ДР СЛАВИША ЂОРЂЕВИЋ</t>
  </si>
  <si>
    <t>Стеван Томашевић</t>
  </si>
  <si>
    <t>2016/000077</t>
  </si>
  <si>
    <t>2016/002017</t>
  </si>
  <si>
    <t>Рутовић Ђорђе</t>
  </si>
  <si>
    <t>18/12ТХ</t>
  </si>
  <si>
    <t>Антић Александар</t>
  </si>
  <si>
    <t>Predispitni bodovi</t>
  </si>
  <si>
    <t>SS</t>
  </si>
  <si>
    <t>2016/002067</t>
  </si>
  <si>
    <t>Ралевић Никола</t>
  </si>
  <si>
    <t>2016/003033</t>
  </si>
  <si>
    <t>Трбојевић Стеван</t>
  </si>
  <si>
    <t>2016/000023</t>
  </si>
  <si>
    <t>Фанка Татјана</t>
  </si>
  <si>
    <t>2016/002094</t>
  </si>
  <si>
    <t>Чавић Витка</t>
  </si>
  <si>
    <t>2016/002060</t>
  </si>
  <si>
    <t>Тодорић Предраг</t>
  </si>
  <si>
    <t>2016/001012</t>
  </si>
  <si>
    <t>Ранков Владислав</t>
  </si>
  <si>
    <t>2016/002095</t>
  </si>
  <si>
    <t>Трнинић Мина</t>
  </si>
  <si>
    <t>2016/002056</t>
  </si>
  <si>
    <t>Стефановић Андријана</t>
  </si>
  <si>
    <t>2016/000021</t>
  </si>
  <si>
    <t>Ранисав Теодора</t>
  </si>
  <si>
    <t>2016/003022</t>
  </si>
  <si>
    <t>Сремчевић Владимир</t>
  </si>
  <si>
    <t>2016/003017</t>
  </si>
  <si>
    <t>Ћук Никола</t>
  </si>
  <si>
    <t>2016/003004</t>
  </si>
  <si>
    <t>Рајчетић Владимир</t>
  </si>
  <si>
    <t>2016/002043</t>
  </si>
  <si>
    <t>Тубић Борис</t>
  </si>
  <si>
    <t>2016/003024</t>
  </si>
  <si>
    <t>Хромиш Тијана</t>
  </si>
  <si>
    <t>2016/002026</t>
  </si>
  <si>
    <t>Шкрбић Драган</t>
  </si>
  <si>
    <t>2016/002090</t>
  </si>
  <si>
    <t>Сердар Милица</t>
  </si>
  <si>
    <t>2016/001004</t>
  </si>
  <si>
    <t>Сланкаменац Велимир</t>
  </si>
  <si>
    <t>2016/003003</t>
  </si>
  <si>
    <t>Тошић Николина</t>
  </si>
  <si>
    <t>2016/002033</t>
  </si>
  <si>
    <t>Роман Анастасија</t>
  </si>
  <si>
    <t>2016/001013</t>
  </si>
  <si>
    <t>Рујевић Дуња</t>
  </si>
  <si>
    <t>2016/002093</t>
  </si>
  <si>
    <t>Танкосић Милана</t>
  </si>
  <si>
    <t>2016/002078</t>
  </si>
  <si>
    <t>Ступавски Даниела</t>
  </si>
  <si>
    <t>2016/001027</t>
  </si>
  <si>
    <t>Сарајлија Драгана</t>
  </si>
  <si>
    <t>2016/003002</t>
  </si>
  <si>
    <t>Раца Милица</t>
  </si>
  <si>
    <t>2016/002048</t>
  </si>
  <si>
    <t>Талоши Едит</t>
  </si>
  <si>
    <t>2016/002050</t>
  </si>
  <si>
    <t>Ћурчић Мирјана</t>
  </si>
  <si>
    <t>2016/003018</t>
  </si>
  <si>
    <t>Хашка Сандра</t>
  </si>
  <si>
    <t>2016/001015</t>
  </si>
  <si>
    <t>Сремац Срђана</t>
  </si>
  <si>
    <t>2016/002077</t>
  </si>
  <si>
    <t>Станковић Ратко</t>
  </si>
  <si>
    <t>2016/000034</t>
  </si>
  <si>
    <t>Црњански Ирина</t>
  </si>
  <si>
    <t>2016/002040</t>
  </si>
  <si>
    <t>Станојевић Владимир</t>
  </si>
  <si>
    <t>2016/003036</t>
  </si>
  <si>
    <t>Стевановић Дејана</t>
  </si>
  <si>
    <t>2016/000030</t>
  </si>
  <si>
    <t>Филиповић Милана</t>
  </si>
  <si>
    <t>2016/003007</t>
  </si>
  <si>
    <t>Хонинг Адам Буда</t>
  </si>
  <si>
    <t>2016/003023</t>
  </si>
  <si>
    <t>Шримпф Јована</t>
  </si>
  <si>
    <t>2016/001007</t>
  </si>
  <si>
    <t>Стојшић Дејан</t>
  </si>
  <si>
    <t>2016/001011</t>
  </si>
  <si>
    <t>Урошевић Вања</t>
  </si>
  <si>
    <t>2016/003038</t>
  </si>
  <si>
    <t>Радојчић Милан</t>
  </si>
  <si>
    <t>2016/002013</t>
  </si>
  <si>
    <t>Хаџијанис Клеантис</t>
  </si>
  <si>
    <t>2016/002074</t>
  </si>
  <si>
    <t>Ћирић Јелена</t>
  </si>
  <si>
    <t>2016/000037</t>
  </si>
  <si>
    <t>Чобрда Милинка</t>
  </si>
  <si>
    <t>2016/002092</t>
  </si>
  <si>
    <t>Томановић Милица</t>
  </si>
  <si>
    <t>2016/002079</t>
  </si>
  <si>
    <t>Ћевап Данијела</t>
  </si>
  <si>
    <t>2016/002045</t>
  </si>
  <si>
    <t>Смиљанић Стефан</t>
  </si>
  <si>
    <t>2016/002066</t>
  </si>
  <si>
    <t>Спаић Василије</t>
  </si>
  <si>
    <t>2016/002047</t>
  </si>
  <si>
    <t>Радић Милана</t>
  </si>
  <si>
    <t>2016/002024</t>
  </si>
  <si>
    <t>Стаменковић Милан</t>
  </si>
  <si>
    <t>2016/001031</t>
  </si>
  <si>
    <t>Ранисављевић Милош</t>
  </si>
  <si>
    <t>2016/002004</t>
  </si>
  <si>
    <t>Ристић Милица</t>
  </si>
  <si>
    <t>2016/002021</t>
  </si>
  <si>
    <t>Савић Милош</t>
  </si>
  <si>
    <t>2016/003011</t>
  </si>
  <si>
    <t>Станков Ања</t>
  </si>
  <si>
    <t>2016/001025</t>
  </si>
  <si>
    <t>Смољанић Тијана</t>
  </si>
  <si>
    <t>2016/002082</t>
  </si>
  <si>
    <t>Црнобрња Даница</t>
  </si>
  <si>
    <t>2016/000041</t>
  </si>
  <si>
    <t>Родић Јована</t>
  </si>
  <si>
    <t>2016/000009</t>
  </si>
  <si>
    <t>Стеванов Милица</t>
  </si>
  <si>
    <t>2016/000012</t>
  </si>
  <si>
    <t>Рикановић Тамара</t>
  </si>
  <si>
    <t>2016/003040</t>
  </si>
  <si>
    <t>Шаму Анита</t>
  </si>
  <si>
    <t>2016/002100</t>
  </si>
  <si>
    <t>Николић Николета</t>
  </si>
  <si>
    <t>2016/000058</t>
  </si>
  <si>
    <t>Тешић Александар</t>
  </si>
  <si>
    <t>2016/000057</t>
  </si>
  <si>
    <t>Глишић Милован</t>
  </si>
  <si>
    <t>2016/001045</t>
  </si>
  <si>
    <t>Катарић Петар</t>
  </si>
  <si>
    <t>2016/001006</t>
  </si>
  <si>
    <t>Шатара Маја</t>
  </si>
  <si>
    <t>2016/001044</t>
  </si>
  <si>
    <t>Барић Урош</t>
  </si>
  <si>
    <t>2016/000055</t>
  </si>
  <si>
    <t>Кристина Костић</t>
  </si>
  <si>
    <t>2016/002041</t>
  </si>
  <si>
    <t>Шотра Милица</t>
  </si>
  <si>
    <t>2016/002046</t>
  </si>
  <si>
    <t>Цајнер Саша</t>
  </si>
  <si>
    <t>2016/001041</t>
  </si>
  <si>
    <t>Мркајић Жељко</t>
  </si>
  <si>
    <t>2016/000053</t>
  </si>
  <si>
    <t>Стевић Александар</t>
  </si>
  <si>
    <t>2016/000054</t>
  </si>
  <si>
    <t>Сарић Драган</t>
  </si>
  <si>
    <t>2016/000011</t>
  </si>
  <si>
    <t>Турањанин Кристина</t>
  </si>
  <si>
    <t>2016/000039</t>
  </si>
  <si>
    <t>Николић Милица</t>
  </si>
  <si>
    <t>2016/002007</t>
  </si>
  <si>
    <t>Прокић Лазар</t>
  </si>
  <si>
    <t>2016/001037</t>
  </si>
  <si>
    <t>Јанковић Младен</t>
  </si>
  <si>
    <t>2016/002032</t>
  </si>
  <si>
    <t>Ђурић Александра</t>
  </si>
  <si>
    <t>2016/002037</t>
  </si>
  <si>
    <t>Петровић Катарина</t>
  </si>
  <si>
    <t>2016/000001</t>
  </si>
  <si>
    <t>Јовић Смиљана</t>
  </si>
  <si>
    <t>Рутовић Ђорђије</t>
  </si>
  <si>
    <t>2016/002034</t>
  </si>
  <si>
    <t>Каленић Александра</t>
  </si>
  <si>
    <t>2016/002025</t>
  </si>
  <si>
    <t>Млаџић Стефан</t>
  </si>
  <si>
    <t>2016/000052</t>
  </si>
  <si>
    <t>Кузмановић Марко</t>
  </si>
  <si>
    <t>2016/002014</t>
  </si>
  <si>
    <t>Петровић Јелена</t>
  </si>
  <si>
    <t>2016/000003</t>
  </si>
  <si>
    <t>Самарџија Никола</t>
  </si>
  <si>
    <t>2016/002058</t>
  </si>
  <si>
    <t>Томић Јована</t>
  </si>
  <si>
    <t>2016/002028</t>
  </si>
  <si>
    <t>Борић Александра</t>
  </si>
  <si>
    <t>2016/001038</t>
  </si>
  <si>
    <t>Кузмановић Милица</t>
  </si>
  <si>
    <t>2016/003015</t>
  </si>
  <si>
    <t>Дапчевић Соња</t>
  </si>
  <si>
    <t>2016/001039</t>
  </si>
  <si>
    <t>Ћирковић Вања</t>
  </si>
  <si>
    <t>2016/000018</t>
  </si>
  <si>
    <t>Лазендић Марина</t>
  </si>
  <si>
    <t>2016/002027</t>
  </si>
  <si>
    <t>Репајић Сара</t>
  </si>
  <si>
    <t>2016/001036</t>
  </si>
  <si>
    <t>Вучинић Момчило</t>
  </si>
  <si>
    <t>2016/000050</t>
  </si>
  <si>
    <t>Маринковић Бојана</t>
  </si>
  <si>
    <t>2016/003006</t>
  </si>
  <si>
    <t>Ђурасовић Данијела</t>
  </si>
  <si>
    <t>2016/000051</t>
  </si>
  <si>
    <t>Панић Слободан</t>
  </si>
  <si>
    <t>2016/001040</t>
  </si>
  <si>
    <t>Ћирковић Нина</t>
  </si>
  <si>
    <t>2016/001008</t>
  </si>
  <si>
    <t>Сикирица Бобан</t>
  </si>
  <si>
    <t>2016/000049</t>
  </si>
  <si>
    <t>Василић Мирјана</t>
  </si>
  <si>
    <t>2016/000015</t>
  </si>
  <si>
    <t>Сарић Милица</t>
  </si>
  <si>
    <t>2016/002029</t>
  </si>
  <si>
    <t>Бошков Ана</t>
  </si>
  <si>
    <t>2016/002002</t>
  </si>
  <si>
    <t>Иванић Зорана</t>
  </si>
  <si>
    <t>143/10ФР</t>
  </si>
  <si>
    <t>Зорић Александра</t>
  </si>
  <si>
    <t>Završni ispit</t>
  </si>
  <si>
    <t>Ukupno</t>
  </si>
  <si>
    <t>Ocena</t>
  </si>
  <si>
    <t>9 (девет)</t>
  </si>
  <si>
    <t>10 (десет)</t>
  </si>
  <si>
    <t>нп</t>
  </si>
  <si>
    <t>5 (пет)</t>
  </si>
  <si>
    <t>7 (седам)</t>
  </si>
  <si>
    <t>8 (осам)</t>
  </si>
  <si>
    <t>6 (шест)</t>
  </si>
  <si>
    <t>Девић Јелена</t>
  </si>
  <si>
    <t>11/12ТР</t>
  </si>
  <si>
    <t>Арсенић Анамарија</t>
  </si>
  <si>
    <t>216/12ТР</t>
  </si>
  <si>
    <t>107/13ТХ</t>
  </si>
  <si>
    <t>Болдиш Анита</t>
  </si>
  <si>
    <t>Вукчевић Наташа</t>
  </si>
  <si>
    <t>10/12ФР</t>
  </si>
  <si>
    <t>Јуришин Миленко</t>
  </si>
  <si>
    <t>17/11ПИ</t>
  </si>
  <si>
    <t>Мирковић Милош</t>
  </si>
  <si>
    <t>19/13ТР</t>
  </si>
  <si>
    <t>Веселиновић Милорад</t>
  </si>
  <si>
    <t>248/11ФР</t>
  </si>
  <si>
    <t>Живојиновић Данијел</t>
  </si>
  <si>
    <t>81/13ТХ</t>
  </si>
  <si>
    <t>Резултати испита одржаног 11.2.2017. године</t>
  </si>
  <si>
    <t>УВИД У РАДОВЕ: ПОНЕДЕЉАК 13.2. ОД 15:30 ДО 16:00, КАБИНЕТ 17, ЛИМАН</t>
  </si>
  <si>
    <t>УПИС ОЦЕНА: ПЕТАК 17.2. ОД 13:00 ДО 14:00, КАБИНЕТ 13, ЛИМАН</t>
  </si>
  <si>
    <t>У Новом Саду, 12.2.2017. године</t>
  </si>
  <si>
    <t>др Славиша Ђорђевић</t>
  </si>
  <si>
    <t>Напомене:</t>
  </si>
  <si>
    <t xml:space="preserve">Минимум за пролаз на првом колоквијуму је 6 бодова, а на другом колоквијуму 11 бодова. </t>
  </si>
  <si>
    <t>У табелу су уписани само бодови студената који су положили колоквијум/е.</t>
  </si>
  <si>
    <t xml:space="preserve">Услов за излазак на завршни испит имају студенти који су остварили минимум 28 предиспитних поена и положили оба колоквијума. </t>
  </si>
  <si>
    <t>Матић Марина</t>
  </si>
  <si>
    <t>38/13тр</t>
  </si>
  <si>
    <t>Кулизић Јована</t>
  </si>
  <si>
    <t>2015/000007</t>
  </si>
  <si>
    <t>Милошевић Горана</t>
  </si>
  <si>
    <t>Јовановић Славица</t>
  </si>
  <si>
    <t>Поповић Биљана</t>
  </si>
  <si>
    <t>2015/002053</t>
  </si>
  <si>
    <t>Рогић Миленко</t>
  </si>
  <si>
    <t>Комазец Наташа</t>
  </si>
  <si>
    <t>Адамов Немања</t>
  </si>
  <si>
    <t>86/13фр</t>
  </si>
  <si>
    <t>97/13тх</t>
  </si>
  <si>
    <t>Димов Жељка</t>
  </si>
  <si>
    <t>94/12пб</t>
  </si>
  <si>
    <t>Митрић Зоран</t>
  </si>
  <si>
    <t>2015/001049</t>
  </si>
  <si>
    <t>Њергеш Александра</t>
  </si>
  <si>
    <t>16/13ПБ</t>
  </si>
  <si>
    <t>Тепић Милана</t>
  </si>
  <si>
    <t>2015/000071</t>
  </si>
  <si>
    <t>Томић Милица</t>
  </si>
  <si>
    <t>46/08пи</t>
  </si>
  <si>
    <t>Лазић Мирослав</t>
  </si>
  <si>
    <t>Резултати испита одржаног 09.03.2017. године</t>
  </si>
  <si>
    <t>УПИС ОЦЕНА: ПОНЕДЕЉАК 13.3. ОД 14:00 ДО 15:00, КАБИНЕТ 13, ЛИМАН</t>
  </si>
  <si>
    <t>УВИД У РАДОВЕ: ПОНЕДЕЉАК 13.3. ОД 11:00 ДО 11:30, КАБИНЕТ 17, ЛИМАН</t>
  </si>
  <si>
    <t>У Новом Саду, 9.3.2017. године</t>
  </si>
  <si>
    <t xml:space="preserve"> </t>
  </si>
  <si>
    <t>2015/001087</t>
  </si>
  <si>
    <t>Вујичић Марко</t>
  </si>
  <si>
    <t>2015/003015</t>
  </si>
  <si>
    <t>Мирковић Јована</t>
  </si>
  <si>
    <t>156/13ТР</t>
  </si>
  <si>
    <t>Јандрић Стефан</t>
  </si>
  <si>
    <t>2015/000081</t>
  </si>
  <si>
    <t>Пуцар Петар</t>
  </si>
  <si>
    <t>14/10ФР</t>
  </si>
  <si>
    <t>Мунџић Урош</t>
  </si>
  <si>
    <t>88/13ПБ</t>
  </si>
  <si>
    <t>Топалов Јована</t>
  </si>
  <si>
    <t>Резултати испита одржаног 05.04.2017. године</t>
  </si>
  <si>
    <t>УВИД У РАДОВЕ: ПЕТАК 7.4. ОД 11:00 ДО 11:30, КАБИНЕТ 17, ЛИМАН.</t>
  </si>
  <si>
    <t>УПИС ОЦЕНА: ПОНЕДЕЉАК 10.4. ОД 13:00 ДО 13:30, КАБИНЕТ 13, ЛИМАН</t>
  </si>
  <si>
    <t>У Новом Саду, 6.4.2017. године</t>
  </si>
  <si>
    <t>Анђелић Милан</t>
  </si>
  <si>
    <t>2015/001029</t>
  </si>
  <si>
    <t>2015/003042</t>
  </si>
  <si>
    <t>Пољак Бојана</t>
  </si>
  <si>
    <t>49/13ТР</t>
  </si>
  <si>
    <t>Рајић Славица</t>
  </si>
  <si>
    <t>УВИД У РАДОВЕ: ЧЕТВРТАК 11.5. ОД 16:00 ДО 16:30, КАБИНЕТ 17, ЛИМАН.</t>
  </si>
  <si>
    <t>УПИС ОЦЕНА: ПОНЕДЕЉАК 15.5. ОД 13:00 ДО 13:30, КАБИНЕТ 13, ЛИМАН</t>
  </si>
  <si>
    <t>У Новом Саду, 10.5.2017. године</t>
  </si>
  <si>
    <t>Резултати испита одржаног 10.05.2017. године</t>
  </si>
  <si>
    <t>Брдар Драгана</t>
  </si>
  <si>
    <t>54/14ТХ</t>
  </si>
  <si>
    <t>11/13ТХ</t>
  </si>
  <si>
    <t>Павловић Сандра</t>
  </si>
  <si>
    <t>7/14ПБ</t>
  </si>
  <si>
    <t>Бркић Дејан</t>
  </si>
  <si>
    <t>Јефтенић Сања</t>
  </si>
  <si>
    <t>Стевановић Милана</t>
  </si>
  <si>
    <t>2016/000082</t>
  </si>
  <si>
    <t>Ковачевић Тамара</t>
  </si>
  <si>
    <t>Резултати испита одржаног 22.06.2017. године</t>
  </si>
  <si>
    <t>УПИС ОЦЕНА: ПОНЕДЕЉАК 26.6. ОД 13:00 ДО 13:30, КАБИНЕТ 13, ЛИМАН</t>
  </si>
  <si>
    <t>У Новом Саду, 23.6.2017. године</t>
  </si>
  <si>
    <t>10/12FR</t>
  </si>
  <si>
    <t>44/13FR</t>
  </si>
  <si>
    <t>159/13FR</t>
  </si>
  <si>
    <t>38/13TR</t>
  </si>
  <si>
    <t>49/13TR</t>
  </si>
  <si>
    <t>11/13TH</t>
  </si>
  <si>
    <t>54/13TH</t>
  </si>
  <si>
    <t>103/13TH</t>
  </si>
  <si>
    <t>12/13PB</t>
  </si>
  <si>
    <t>87/13PB</t>
  </si>
  <si>
    <t>97/13PB</t>
  </si>
  <si>
    <t>12/14FR</t>
  </si>
  <si>
    <t>Драгутиновић Владимир</t>
  </si>
  <si>
    <t>Иванов Јасмина</t>
  </si>
  <si>
    <t>Копиловић Ивана</t>
  </si>
  <si>
    <t>Риђошић Сузана</t>
  </si>
  <si>
    <t>Тодоров Владимир</t>
  </si>
  <si>
    <t>175/10FR</t>
  </si>
  <si>
    <t xml:space="preserve">нп </t>
  </si>
  <si>
    <t>УВИД У РАДОВЕ: ПОНЕДЕЉАК 26.6. ОД 12:00 ДО 12:30, КАБИНЕТ 17, ЛИМАН.</t>
  </si>
  <si>
    <t>41/14ПБ</t>
  </si>
  <si>
    <t>Игњатовић Светлана</t>
  </si>
  <si>
    <t>28/13ПБ</t>
  </si>
  <si>
    <t>29/12ТР</t>
  </si>
  <si>
    <t>Копања Александар</t>
  </si>
  <si>
    <t>2015/002001</t>
  </si>
  <si>
    <t>9/13ТР</t>
  </si>
  <si>
    <t>Думенџија Маја</t>
  </si>
  <si>
    <t>2015/002025</t>
  </si>
  <si>
    <t>Илић Зорана</t>
  </si>
  <si>
    <t>160/11ТР</t>
  </si>
  <si>
    <t>Резултати испита одржаног 06.09.2017. године</t>
  </si>
  <si>
    <t>Гостовић Даница</t>
  </si>
  <si>
    <t>42/14ТХ</t>
  </si>
  <si>
    <t>Гудурић Ивана</t>
  </si>
  <si>
    <t>48/14ТХ</t>
  </si>
  <si>
    <t>22/14ТХ</t>
  </si>
  <si>
    <t>Ђурђев Милица</t>
  </si>
  <si>
    <t>Обровачки Тамара</t>
  </si>
  <si>
    <t>186/12ФР</t>
  </si>
  <si>
    <t>Поповић Андреја</t>
  </si>
  <si>
    <t>Стојановић Маријана</t>
  </si>
  <si>
    <t>2016/000069</t>
  </si>
  <si>
    <t>Тороровић Ана</t>
  </si>
  <si>
    <t>Томић Оливера</t>
  </si>
  <si>
    <t>119/11ФР</t>
  </si>
  <si>
    <t>175/10ФР</t>
  </si>
  <si>
    <t>Тот Мирослав</t>
  </si>
  <si>
    <t>33/14ТР</t>
  </si>
  <si>
    <t>УВИД У РАДОВЕ: УТОРАК 12.9. ОД 14:30 ДО 15:30, КАБИНЕТ 17, ЛИМАН.</t>
  </si>
  <si>
    <t>У Новом Саду, 07.09.2017. године</t>
  </si>
  <si>
    <t>УПИС ОЦЕНА: СРЕДА 13.9. ОД 13:00 ДО 13:30, КАБИНЕТ 13, ЛИМАН.</t>
  </si>
  <si>
    <t>Присуство</t>
  </si>
  <si>
    <t>Активност</t>
  </si>
  <si>
    <t>СС</t>
  </si>
  <si>
    <t>Предиспитни бодови</t>
  </si>
  <si>
    <t>Завршни испит</t>
  </si>
  <si>
    <t>Укупно</t>
  </si>
  <si>
    <t>Оцена</t>
  </si>
  <si>
    <t>116/11ФР</t>
  </si>
  <si>
    <t>105/14ФР</t>
  </si>
  <si>
    <t>Фрајс Катарина</t>
  </si>
  <si>
    <t>150/11ФР</t>
  </si>
  <si>
    <t>Калинов Лука</t>
  </si>
  <si>
    <t>Рајинац Теодора</t>
  </si>
  <si>
    <t>Трифуновић Тамара</t>
  </si>
  <si>
    <t>237/12ФР</t>
  </si>
  <si>
    <t>Дудић Дамир</t>
  </si>
  <si>
    <t>76/13ПБ</t>
  </si>
  <si>
    <t>Маричић Наташа</t>
  </si>
  <si>
    <t>33/14ФР</t>
  </si>
  <si>
    <t>Познан Вукашин</t>
  </si>
  <si>
    <t>90/13ПБ</t>
  </si>
  <si>
    <t>Бобић Ранка</t>
  </si>
  <si>
    <t>8/10ПБ</t>
  </si>
  <si>
    <t>Њењић Александар</t>
  </si>
  <si>
    <t>26/13ПБ</t>
  </si>
  <si>
    <t>Михајлица Сузана</t>
  </si>
  <si>
    <t>Шпановић Марија</t>
  </si>
  <si>
    <t>123/13ФР</t>
  </si>
  <si>
    <t>Гаши Инес</t>
  </si>
  <si>
    <t>Јовелић Игор</t>
  </si>
  <si>
    <t>27/14ТХ</t>
  </si>
  <si>
    <t>Живковић Јована</t>
  </si>
  <si>
    <t>100/13ТР</t>
  </si>
  <si>
    <t>Копрић Бранко</t>
  </si>
  <si>
    <t>132/12ФР</t>
  </si>
  <si>
    <t>Остојић Јована</t>
  </si>
  <si>
    <t>171/11ФР</t>
  </si>
  <si>
    <t>Јованић Милица</t>
  </si>
  <si>
    <t>154/14ТР</t>
  </si>
  <si>
    <t>Резултати испита одржаног 26.09.2017. године</t>
  </si>
  <si>
    <t>У Новом Саду, 27.09.2017. године</t>
  </si>
  <si>
    <t>19/13TH</t>
  </si>
  <si>
    <t>61/13TH</t>
  </si>
  <si>
    <t>107/13TH</t>
  </si>
  <si>
    <t>26/13PB</t>
  </si>
  <si>
    <t>28/13PB</t>
  </si>
  <si>
    <t>93/13PB</t>
  </si>
  <si>
    <t>33/14FR</t>
  </si>
  <si>
    <t>105/14FR</t>
  </si>
  <si>
    <t>3/14TR</t>
  </si>
  <si>
    <t>6/14TR</t>
  </si>
  <si>
    <t>91/14TR</t>
  </si>
  <si>
    <t>179/14TR</t>
  </si>
  <si>
    <t>88/14TH</t>
  </si>
  <si>
    <t>41/14PB</t>
  </si>
  <si>
    <t>2015/001045</t>
  </si>
  <si>
    <t>Маџаревић Миленко</t>
  </si>
  <si>
    <t>Жарак Миљана</t>
  </si>
  <si>
    <t>Јововић Блажо</t>
  </si>
  <si>
    <t>Тодоровић Ана</t>
  </si>
  <si>
    <t>124/10ФР</t>
  </si>
  <si>
    <t>УВИД У РАДОВЕ: УТОРАК 27.09. ОД 11:00 ДО 11:30, КАБИНЕТ 17, ЛИМАН.</t>
  </si>
  <si>
    <t>УПИС ОЦЕНА: УТОРАК 27.09. ОД 14:00 ДО 14:30, КАБИНЕТ 13, ЛИМАН.</t>
  </si>
  <si>
    <t>45/13ТХ</t>
  </si>
  <si>
    <t>Вучковић Немања</t>
  </si>
  <si>
    <t>81/12ТХ</t>
  </si>
  <si>
    <t>Петковић Ненад</t>
  </si>
  <si>
    <t>2015/002071</t>
  </si>
  <si>
    <t>147/13ФР</t>
  </si>
  <si>
    <t>Ђумић Марко</t>
  </si>
  <si>
    <t>Гагић Невена</t>
  </si>
  <si>
    <t>2015/000026</t>
  </si>
  <si>
    <t>Резултати испита одржаног 07.10.2017. године</t>
  </si>
  <si>
    <t>Богуновић Вања</t>
  </si>
  <si>
    <t>Кузманоски Бојана</t>
  </si>
  <si>
    <t xml:space="preserve">Утвић Ивана </t>
  </si>
  <si>
    <t>УПИС ОЦЕНА: СРЕДА 11.10. ОД 13:00 ДО 13:30, КАБИНЕТ 13, ЛИМАН.</t>
  </si>
  <si>
    <t>У Новом Саду, 07.10.2017. године</t>
  </si>
  <si>
    <t>УВИД У РАДОВЕ: ПОНЕДЕЉАК 09.10. ОД 10:00 ДО 10:30, КАБИНЕТ 17, ЛИМАН.</t>
  </si>
  <si>
    <t>74/13ТХ</t>
  </si>
  <si>
    <t>3/14ТР</t>
  </si>
  <si>
    <t>2015/000042</t>
  </si>
  <si>
    <t>Кузмановић Владимир</t>
  </si>
  <si>
    <t>Бaрун Јелена</t>
  </si>
  <si>
    <t>9/14ТХ</t>
  </si>
  <si>
    <t>Резултати испита одржаног 27.11.2017. године</t>
  </si>
  <si>
    <t>УВИД У РАДОВЕ: ЧЕТВРТАК 30.11. ОД 13:00 ДО 13:30, КАБИНЕТ 17, ЛИМАН.</t>
  </si>
  <si>
    <t>У Новом Саду, 27.11.2017. године</t>
  </si>
  <si>
    <t>Мочај Александра</t>
  </si>
  <si>
    <t>42/11ТХ</t>
  </si>
  <si>
    <t>64/11ТХ</t>
  </si>
  <si>
    <t>Радвањ Александар</t>
  </si>
  <si>
    <t>63/14FR</t>
  </si>
  <si>
    <t>Гргић Јована</t>
  </si>
  <si>
    <t>100/13TR</t>
  </si>
  <si>
    <t>88/14ТХ</t>
  </si>
  <si>
    <t>Никић Гордана</t>
  </si>
  <si>
    <t>134/14ФР</t>
  </si>
  <si>
    <t>УПИС ОЦЕНА: ПОНЕДЕЉАК 4.12. ОД 13:00 ДО 13:30, КАБИНЕТ 13, ЛИМАН.</t>
  </si>
  <si>
    <t>Резултати испита одржаног 30.01.2018. године</t>
  </si>
  <si>
    <t>У Новом Саду, 30.01.2018. године</t>
  </si>
  <si>
    <t>2015/003017</t>
  </si>
  <si>
    <t>Драгојевић Ана</t>
  </si>
  <si>
    <t>Радовац Милица</t>
  </si>
  <si>
    <t>58/14ФР</t>
  </si>
  <si>
    <t>Ристић Бојан</t>
  </si>
  <si>
    <t>84/14ФР</t>
  </si>
  <si>
    <t>допуна предиспитниих бодова - јавити се асистенту</t>
  </si>
  <si>
    <t>Павков Александра</t>
  </si>
  <si>
    <t>7/14ТР</t>
  </si>
  <si>
    <t>72/13ТХ</t>
  </si>
  <si>
    <t>Драгичевић Горана</t>
  </si>
  <si>
    <t>Резултати испита одржаног 13.03.2018. године</t>
  </si>
  <si>
    <t>У Новом Саду, 13.03.2018. године</t>
  </si>
  <si>
    <t xml:space="preserve">Студенти који имају положена оба колоквијума али немају минимално 28 предиспитних поена, треба да се јаве предметном асистенту Стевану Томашевићу. </t>
  </si>
  <si>
    <t>Цвијетић Весна</t>
  </si>
  <si>
    <t>81/12ФР</t>
  </si>
  <si>
    <t>Јокић Светлана</t>
  </si>
  <si>
    <t>38/14ТР</t>
  </si>
  <si>
    <t>85/12ФР</t>
  </si>
  <si>
    <t>Николић Александра</t>
  </si>
  <si>
    <t>82/14ТХ</t>
  </si>
  <si>
    <t>Петковић Никола</t>
  </si>
  <si>
    <t>89/14ТХ</t>
  </si>
  <si>
    <t>Јовин Никола</t>
  </si>
  <si>
    <t>121/13ТР</t>
  </si>
  <si>
    <t>Резултати испита одржаног 17.04.2018. године</t>
  </si>
  <si>
    <t>У Новом Саду, 18.04.2018. године</t>
  </si>
  <si>
    <t>Икач Жаклина</t>
  </si>
  <si>
    <t>145/13ТР</t>
  </si>
  <si>
    <t xml:space="preserve">Студенти који полажу завршни испит треба да понесу хемијску оловку, дигитрон, вежбанку за рачуноводство (купује се у скриптарници) и индекс. </t>
  </si>
  <si>
    <t>Студенти су обавезни да дођу на упис предиспитних бодова у време консултација предметног асистента.</t>
  </si>
  <si>
    <t>2015/000063</t>
  </si>
  <si>
    <t>Мићић Милица</t>
  </si>
  <si>
    <t>Ивић Милана</t>
  </si>
  <si>
    <t>30/14ФР</t>
  </si>
  <si>
    <t>Миливојевић Никола</t>
  </si>
  <si>
    <t>Стојчић Драгана</t>
  </si>
  <si>
    <t>120/14ТР</t>
  </si>
  <si>
    <t>Ненадовић Јелена</t>
  </si>
  <si>
    <t>182/11ТР</t>
  </si>
  <si>
    <t>Пантелић Никола</t>
  </si>
  <si>
    <t>2015/002110</t>
  </si>
  <si>
    <t>Спасојевић Невена</t>
  </si>
  <si>
    <t>2015/002078</t>
  </si>
  <si>
    <t>Младеновић Наташа</t>
  </si>
  <si>
    <t>184/13ФР</t>
  </si>
  <si>
    <t>Делетић Ксенија</t>
  </si>
  <si>
    <t>2015/002076</t>
  </si>
  <si>
    <t>Мајкић Јована</t>
  </si>
  <si>
    <t>2015/002024</t>
  </si>
  <si>
    <t>120/14ТХ</t>
  </si>
  <si>
    <t>Резултати испита одржаног 14.05.2018. године</t>
  </si>
  <si>
    <t>5/14ТР</t>
  </si>
  <si>
    <t>Илић Милица</t>
  </si>
  <si>
    <t>УПИС ОЦЕНА: ПОНЕДЕЉАК 21.5. ОД 09:00 ДО 09:30, КАБИНЕТ 37, ЛИМАН.</t>
  </si>
  <si>
    <t>У Новом Саду, 15.05.2018. године</t>
  </si>
  <si>
    <t>УВИД У РАДОВЕ: ЧЕТВРТАК 17.5. ОД 12:30 ДО 13:00, КАБИНЕТ 17, ЛИМАН.</t>
  </si>
  <si>
    <t>Личина Тамара</t>
  </si>
  <si>
    <t>142/14ТР</t>
  </si>
  <si>
    <t>Арсић Андреа</t>
  </si>
  <si>
    <t>211/11ТР</t>
  </si>
  <si>
    <t>Никачевић Никола</t>
  </si>
  <si>
    <t>2015/003037</t>
  </si>
  <si>
    <t>Николић Јована</t>
  </si>
  <si>
    <t>Раблов Маријана</t>
  </si>
  <si>
    <t>144/14ТР</t>
  </si>
  <si>
    <t>Резултати испита одржаног 18.06.2018. године</t>
  </si>
  <si>
    <t>У Новом Саду, 18.06.2018. године</t>
  </si>
  <si>
    <t>132/13ФР</t>
  </si>
  <si>
    <t>14/13ТХ</t>
  </si>
  <si>
    <t>Нограшек Љиљана</t>
  </si>
  <si>
    <t>Мрачајац Милана</t>
  </si>
  <si>
    <t>20/13ТР</t>
  </si>
  <si>
    <t>Шајић Борислав</t>
  </si>
  <si>
    <t>144/14ФР</t>
  </si>
  <si>
    <t>Зекановић Невена</t>
  </si>
  <si>
    <t>33/09ТР</t>
  </si>
  <si>
    <t>У Новом Саду, 10.09.2018. године</t>
  </si>
  <si>
    <t>Резултати испита одржаног 10.09.2018. године</t>
  </si>
  <si>
    <t>Мићуновић Вук</t>
  </si>
  <si>
    <t>186/11ФР</t>
  </si>
  <si>
    <t>2015/001076</t>
  </si>
  <si>
    <t>Вујачић Ивана</t>
  </si>
  <si>
    <t>Јелић Милица</t>
  </si>
  <si>
    <t>2015/002099</t>
  </si>
  <si>
    <t>Мехмедали Селмира</t>
  </si>
  <si>
    <t>2015/001023</t>
  </si>
  <si>
    <t>Резултати испита одржаног 18.09.2018. године</t>
  </si>
  <si>
    <t>2015/001093</t>
  </si>
  <si>
    <t>Боровница Мирјана</t>
  </si>
  <si>
    <t>Марковић Ненад</t>
  </si>
  <si>
    <t>62/14ТХ</t>
  </si>
  <si>
    <t>81/14ТХ</t>
  </si>
  <si>
    <t>У Новом Саду, 18.09.2018. године</t>
  </si>
  <si>
    <t>Ивановић Дајана</t>
  </si>
  <si>
    <t>166/14ТР</t>
  </si>
  <si>
    <t>Савић Јелена</t>
  </si>
  <si>
    <t>45/12ПБ</t>
  </si>
  <si>
    <t>Митровић Петар</t>
  </si>
  <si>
    <t>39/13ПБ</t>
  </si>
  <si>
    <t>Резултати испита одржаног 03.10.2018. године</t>
  </si>
  <si>
    <t>У Новом Саду, 03.10.2018. године</t>
  </si>
  <si>
    <t>Икотин Габор</t>
  </si>
  <si>
    <t>2015/000006</t>
  </si>
  <si>
    <t>5/14TR</t>
  </si>
  <si>
    <t>Регодић Бојана</t>
  </si>
  <si>
    <t>161/14ТР</t>
  </si>
  <si>
    <t>Балтић Душанка</t>
  </si>
  <si>
    <t>2015/001034</t>
  </si>
  <si>
    <t>Остојић Бојана</t>
  </si>
  <si>
    <t>2015/002097</t>
  </si>
  <si>
    <t>Резултати испита одржаног 19.10.2018. године</t>
  </si>
  <si>
    <t>Абдијановић Дајана</t>
  </si>
  <si>
    <t>2017/000111</t>
  </si>
  <si>
    <t>2015/002044</t>
  </si>
  <si>
    <t>Ракита Зорана</t>
  </si>
  <si>
    <t>У Новом Саду, 19.10.2018. године</t>
  </si>
  <si>
    <t>Антонијевић Владимир</t>
  </si>
  <si>
    <t>204/11ТР</t>
  </si>
  <si>
    <t>Резултати испита одржаног 30.11.2018. године</t>
  </si>
  <si>
    <t>У Новом Саду, 30.11.2018. године</t>
  </si>
  <si>
    <t>2015/002034</t>
  </si>
  <si>
    <t>Трбовић Жељана</t>
  </si>
  <si>
    <t>2015/000077</t>
  </si>
  <si>
    <t>Вујчић Драгана</t>
  </si>
  <si>
    <t>Резултати испита одржаног 08.02.2019. године</t>
  </si>
  <si>
    <t>У Новом Саду, 08.02.2019. године</t>
  </si>
  <si>
    <t>Марковић Стеван</t>
  </si>
  <si>
    <t>35/11ПИ</t>
  </si>
  <si>
    <t>Јаношевић Љубица</t>
  </si>
  <si>
    <t>76/11ФР</t>
  </si>
  <si>
    <t>34/11ПИ</t>
  </si>
  <si>
    <t>Јовичић Лазар</t>
  </si>
  <si>
    <t>Вујић Марко</t>
  </si>
  <si>
    <t>2015/001018</t>
  </si>
  <si>
    <t>Краговић Немања</t>
  </si>
  <si>
    <t>253/10ФР</t>
  </si>
  <si>
    <t>143/14ТР</t>
  </si>
  <si>
    <t>Бабић Дејан</t>
  </si>
  <si>
    <t>Ковачевић Ивана</t>
  </si>
  <si>
    <t>Јовић Нина</t>
  </si>
  <si>
    <t>2015/002068</t>
  </si>
  <si>
    <t>2015/001084</t>
  </si>
  <si>
    <t>Вучковић Александар</t>
  </si>
  <si>
    <t>274/12ФР</t>
  </si>
  <si>
    <t>Филипендић Јован</t>
  </si>
  <si>
    <t>95/14ТР</t>
  </si>
  <si>
    <t>2015/002073</t>
  </si>
  <si>
    <t>Говедарица Јована</t>
  </si>
  <si>
    <t>Филипендић Јована</t>
  </si>
  <si>
    <t>Резултати испита одржаног 25.03.2019. године</t>
  </si>
  <si>
    <t>У Новом Саду, 25.03.2019. године</t>
  </si>
  <si>
    <t xml:space="preserve">УВИД У РАДОВЕ: уторак 26.03.2019. од 15:30 до 16:00 часова. </t>
  </si>
  <si>
    <t>Резултати испита одржаног 22.04.2019. године</t>
  </si>
  <si>
    <t>Антић Александра</t>
  </si>
  <si>
    <t>184/14ТР</t>
  </si>
  <si>
    <t>У Новом Саду, 22.04.2019. године</t>
  </si>
  <si>
    <t xml:space="preserve">УВИД У РАДОВЕ: уторак 23.04.2019. од 09:20 до 10:20 часова. </t>
  </si>
  <si>
    <t>6  (шест)</t>
  </si>
  <si>
    <t>-</t>
  </si>
  <si>
    <t>Војновић Тања</t>
  </si>
  <si>
    <t>41/12ТХ</t>
  </si>
  <si>
    <t>40/12ТХ</t>
  </si>
  <si>
    <t>Војновић Маја</t>
  </si>
  <si>
    <t>Контић Бојана</t>
  </si>
  <si>
    <t>2015/001099</t>
  </si>
  <si>
    <t>Влаовић Драгана</t>
  </si>
  <si>
    <t>2015/002012</t>
  </si>
  <si>
    <t>Гајчић Драгана</t>
  </si>
  <si>
    <t>2017/002097</t>
  </si>
  <si>
    <t>Резултати испита одржаног 27.05.2019. године</t>
  </si>
  <si>
    <t>У Новом Саду, 27.05.2019. године</t>
  </si>
  <si>
    <t>2015/002018</t>
  </si>
  <si>
    <t>Милановић Душка</t>
  </si>
  <si>
    <t>Мајсторовић Милан</t>
  </si>
  <si>
    <t>98/13ПБ</t>
  </si>
  <si>
    <t xml:space="preserve">УВИД У РАДОВЕ: четвртак 30.05.2019. од 15:00 до 15:30 часова. </t>
  </si>
  <si>
    <t>мр Сања Влаовић-Беговић</t>
  </si>
  <si>
    <t>Резултати испита одржаног 28.06.2019. године</t>
  </si>
  <si>
    <t>мр Сања Влаовић Беговић</t>
  </si>
  <si>
    <t>У Новом Саду, 28.06.2019. године</t>
  </si>
  <si>
    <t>159/14ТР</t>
  </si>
  <si>
    <t>Кастратовић Биљана</t>
  </si>
  <si>
    <t>Тодоровић Вукашин</t>
  </si>
  <si>
    <t>140/14ТР</t>
  </si>
  <si>
    <t>Ћеран Милан</t>
  </si>
  <si>
    <t>2015/002046</t>
  </si>
  <si>
    <t>Врга Драгана</t>
  </si>
  <si>
    <t>2017/002113</t>
  </si>
  <si>
    <t>Кнежевић Теодора</t>
  </si>
  <si>
    <t>205/13ТР</t>
  </si>
  <si>
    <t>Ловрић Кристиан</t>
  </si>
  <si>
    <t>2018/001068</t>
  </si>
  <si>
    <t>Берић Наташа</t>
  </si>
  <si>
    <t>2015/002026</t>
  </si>
  <si>
    <t>Резултати испита одржаног 9.9.2019. године</t>
  </si>
  <si>
    <t>У Новом Саду, 9.9.2019. године</t>
  </si>
  <si>
    <t>Нешић Миодраг</t>
  </si>
  <si>
    <t>2015/000009</t>
  </si>
  <si>
    <t>Дринић Борислава</t>
  </si>
  <si>
    <t>2015/000108</t>
  </si>
  <si>
    <t>Мршић Милица</t>
  </si>
  <si>
    <t>2015/002047</t>
  </si>
  <si>
    <t>Резултати испита одржаног 28.9.2019. године</t>
  </si>
  <si>
    <t>У Новом Саду, 28.9.2019. године</t>
  </si>
  <si>
    <t>Јанићијевић Страхиња</t>
  </si>
  <si>
    <t>85/13ФР</t>
  </si>
  <si>
    <t>УВИД У РАДОВЕ: у време консултација предметног асистента, кабинет 17 Лиман</t>
  </si>
  <si>
    <t>Резултати испита одржаног 5.10.2019. године</t>
  </si>
  <si>
    <t>У Новом Саду, 5.10.2019. године</t>
  </si>
  <si>
    <t>23/13ТХ</t>
  </si>
  <si>
    <t>Милинковић Емилијан</t>
  </si>
  <si>
    <t>Резултати испита одржаног 24.12.2019. године</t>
  </si>
  <si>
    <t>У Новом Саду, 24.12.2019. године</t>
  </si>
  <si>
    <t>2018/000079</t>
  </si>
  <si>
    <t>Бојанић Јана</t>
  </si>
  <si>
    <t>2018/000073</t>
  </si>
  <si>
    <t>Бурсаћ Маја</t>
  </si>
  <si>
    <t>243/12ФР</t>
  </si>
  <si>
    <t>Гајановић Данијел</t>
  </si>
  <si>
    <t>Видић Александар</t>
  </si>
  <si>
    <t>24/12ТХ</t>
  </si>
  <si>
    <t>Стефановић Никола</t>
  </si>
  <si>
    <t>141/13ФР</t>
  </si>
  <si>
    <t>Резултати испита одржаног 11.02.2020. године</t>
  </si>
  <si>
    <t>У Новом Саду, 11.02.2020. године</t>
  </si>
  <si>
    <t>Николајевић Стефан</t>
  </si>
  <si>
    <t>2015/001056</t>
  </si>
  <si>
    <t>Поповић Милан</t>
  </si>
  <si>
    <t>Јовановић Немања</t>
  </si>
  <si>
    <t>2015/000079</t>
  </si>
  <si>
    <t>Ћорац Бојана</t>
  </si>
  <si>
    <t>Николић Жарко</t>
  </si>
  <si>
    <t>У Новом Саду, 20.05.2020. године</t>
  </si>
  <si>
    <t>Резултати испита одржаног 20.05.2020. године</t>
  </si>
  <si>
    <t>98/12тр</t>
  </si>
  <si>
    <t>57/14TХ</t>
  </si>
  <si>
    <t>64/13ПБ</t>
  </si>
  <si>
    <t>Прегледа предиспитних поена након испита одржаног 29.5.2020. године</t>
  </si>
  <si>
    <t>Резултати испита одржаног 29.05.2020. године</t>
  </si>
  <si>
    <t>У Новом Саду, 29.05.2020. године</t>
  </si>
  <si>
    <t>Радусин Јадранка</t>
  </si>
  <si>
    <t>76/14ТХ</t>
  </si>
  <si>
    <t>Милићев Владана</t>
  </si>
  <si>
    <t>2015/000116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</si>
</sst>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Times New Roman"/>
      <family val="1"/>
    </font>
    <font>
      <sz val="12"/>
      <name val="ар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rgb="FFFF0000"/>
      <name val="Arial"/>
      <family val="2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/>
    <xf numFmtId="0" fontId="0" fillId="0" borderId="1" xfId="0" applyBorder="1"/>
    <xf numFmtId="49" fontId="3" fillId="0" borderId="1" xfId="0" applyNumberFormat="1" applyFont="1" applyBorder="1"/>
    <xf numFmtId="49" fontId="3" fillId="0" borderId="1" xfId="0" applyNumberFormat="1" applyFont="1" applyBorder="1" applyAlignment="1"/>
    <xf numFmtId="49" fontId="0" fillId="0" borderId="1" xfId="0" applyNumberFormat="1" applyFont="1" applyFill="1" applyBorder="1" applyAlignment="1"/>
    <xf numFmtId="49" fontId="0" fillId="0" borderId="1" xfId="0" applyNumberFormat="1" applyFill="1" applyBorder="1" applyAlignment="1"/>
    <xf numFmtId="49" fontId="3" fillId="0" borderId="1" xfId="0" applyNumberFormat="1" applyFont="1" applyFill="1" applyBorder="1" applyAlignment="1"/>
    <xf numFmtId="0" fontId="3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/>
    <xf numFmtId="49" fontId="1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0" fillId="8" borderId="1" xfId="0" applyNumberFormat="1" applyFill="1" applyBorder="1" applyAlignment="1"/>
    <xf numFmtId="49" fontId="0" fillId="8" borderId="1" xfId="0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49" fontId="3" fillId="8" borderId="1" xfId="0" applyNumberFormat="1" applyFont="1" applyFill="1" applyBorder="1" applyAlignment="1"/>
    <xf numFmtId="0" fontId="20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49" fontId="3" fillId="8" borderId="1" xfId="0" applyNumberFormat="1" applyFont="1" applyFill="1" applyBorder="1"/>
    <xf numFmtId="0" fontId="4" fillId="8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1" fillId="5" borderId="1" xfId="0" applyFont="1" applyFill="1" applyBorder="1" applyAlignment="1">
      <alignment horizontal="center"/>
    </xf>
    <xf numFmtId="49" fontId="12" fillId="0" borderId="1" xfId="0" applyNumberFormat="1" applyFont="1" applyBorder="1" applyAlignment="1"/>
    <xf numFmtId="49" fontId="2" fillId="0" borderId="1" xfId="0" applyNumberFormat="1" applyFont="1" applyBorder="1"/>
    <xf numFmtId="49" fontId="18" fillId="8" borderId="1" xfId="0" applyNumberFormat="1" applyFont="1" applyFill="1" applyBorder="1" applyAlignment="1">
      <alignment horizontal="center"/>
    </xf>
    <xf numFmtId="49" fontId="21" fillId="8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49" fontId="18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left" vertical="center"/>
    </xf>
    <xf numFmtId="49" fontId="21" fillId="8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8" borderId="1" xfId="0" applyFont="1" applyFill="1" applyBorder="1" applyAlignment="1">
      <alignment horizontal="center"/>
    </xf>
    <xf numFmtId="49" fontId="21" fillId="0" borderId="1" xfId="0" applyNumberFormat="1" applyFont="1" applyBorder="1" applyAlignment="1"/>
    <xf numFmtId="49" fontId="22" fillId="0" borderId="1" xfId="0" applyNumberFormat="1" applyFont="1" applyBorder="1" applyAlignment="1"/>
    <xf numFmtId="49" fontId="21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0" fontId="18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/>
    <xf numFmtId="49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/>
    <xf numFmtId="1" fontId="18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13" fillId="0" borderId="1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Border="1"/>
    <xf numFmtId="0" fontId="1" fillId="0" borderId="0" xfId="0" applyFont="1" applyFill="1"/>
    <xf numFmtId="49" fontId="2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/>
    <xf numFmtId="49" fontId="16" fillId="0" borderId="1" xfId="0" applyNumberFormat="1" applyFont="1" applyBorder="1" applyAlignment="1"/>
    <xf numFmtId="49" fontId="16" fillId="0" borderId="1" xfId="0" applyNumberFormat="1" applyFont="1" applyFill="1" applyBorder="1" applyAlignment="1"/>
    <xf numFmtId="49" fontId="10" fillId="0" borderId="1" xfId="0" applyNumberFormat="1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3" fillId="5" borderId="1" xfId="0" applyFont="1" applyFill="1" applyBorder="1" applyAlignment="1">
      <alignment horizontal="center"/>
    </xf>
    <xf numFmtId="49" fontId="14" fillId="9" borderId="1" xfId="0" applyNumberFormat="1" applyFont="1" applyFill="1" applyBorder="1" applyAlignment="1"/>
    <xf numFmtId="0" fontId="13" fillId="9" borderId="1" xfId="0" applyFont="1" applyFill="1" applyBorder="1" applyAlignment="1">
      <alignment horizontal="center"/>
    </xf>
    <xf numFmtId="49" fontId="24" fillId="9" borderId="1" xfId="0" applyNumberFormat="1" applyFont="1" applyFill="1" applyBorder="1" applyAlignment="1"/>
    <xf numFmtId="0" fontId="13" fillId="9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2" xfId="0" applyFont="1" applyBorder="1" applyAlignment="1">
      <alignment horizontal="left" vertical="center"/>
    </xf>
    <xf numFmtId="0" fontId="2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0"/>
  <sheetViews>
    <sheetView tabSelected="1" zoomScaleNormal="100" workbookViewId="0">
      <selection activeCell="A10" sqref="A10:H10"/>
    </sheetView>
  </sheetViews>
  <sheetFormatPr defaultRowHeight="12.75"/>
  <cols>
    <col min="1" max="1" width="15.140625" customWidth="1"/>
    <col min="2" max="2" width="28.85546875" customWidth="1"/>
    <col min="3" max="3" width="11.28515625" customWidth="1"/>
    <col min="4" max="5" width="11.42578125" style="24" customWidth="1"/>
    <col min="6" max="7" width="9.140625" style="120"/>
    <col min="8" max="8" width="33.28515625" style="11" customWidth="1"/>
  </cols>
  <sheetData>
    <row r="1" spans="1:8" ht="26.25">
      <c r="A1" s="133" t="s">
        <v>316</v>
      </c>
      <c r="B1" s="133"/>
      <c r="C1" s="133"/>
      <c r="D1" s="133"/>
      <c r="E1" s="133"/>
      <c r="F1" s="133"/>
      <c r="G1" s="133"/>
      <c r="H1" s="133"/>
    </row>
    <row r="2" spans="1:8" ht="23.25">
      <c r="A2" s="134" t="s">
        <v>958</v>
      </c>
      <c r="B2" s="134"/>
      <c r="C2" s="134"/>
      <c r="D2" s="134"/>
      <c r="E2" s="134"/>
      <c r="F2" s="134"/>
      <c r="G2" s="134"/>
      <c r="H2" s="134"/>
    </row>
    <row r="3" spans="1:8" ht="23.25">
      <c r="A3" s="134" t="s">
        <v>1019</v>
      </c>
      <c r="B3" s="134"/>
      <c r="C3" s="134"/>
      <c r="D3" s="134"/>
      <c r="E3" s="134"/>
      <c r="F3" s="134"/>
      <c r="G3" s="134"/>
      <c r="H3" s="134"/>
    </row>
    <row r="4" spans="1:8" ht="15.75">
      <c r="A4" s="135" t="s">
        <v>556</v>
      </c>
      <c r="B4" s="135"/>
      <c r="C4" s="135"/>
      <c r="D4" s="135"/>
      <c r="E4" s="135"/>
      <c r="F4" s="135"/>
      <c r="G4" s="135"/>
      <c r="H4" s="135"/>
    </row>
    <row r="5" spans="1:8" ht="15">
      <c r="A5" s="130" t="s">
        <v>557</v>
      </c>
      <c r="B5" s="130"/>
      <c r="C5" s="130"/>
      <c r="D5" s="130"/>
      <c r="E5" s="130"/>
      <c r="F5" s="130"/>
      <c r="G5" s="130"/>
      <c r="H5" s="130"/>
    </row>
    <row r="6" spans="1:8" ht="15">
      <c r="A6" s="130" t="s">
        <v>558</v>
      </c>
      <c r="B6" s="130"/>
      <c r="C6" s="130"/>
      <c r="D6" s="130"/>
      <c r="E6" s="130"/>
      <c r="F6" s="130"/>
      <c r="G6" s="130"/>
      <c r="H6" s="130"/>
    </row>
    <row r="7" spans="1:8" ht="29.25" customHeight="1">
      <c r="A7" s="131" t="s">
        <v>559</v>
      </c>
      <c r="B7" s="131"/>
      <c r="C7" s="131"/>
      <c r="D7" s="131"/>
      <c r="E7" s="131"/>
      <c r="F7" s="131"/>
      <c r="G7" s="131"/>
      <c r="H7" s="131"/>
    </row>
    <row r="8" spans="1:8" ht="30" customHeight="1">
      <c r="A8" s="131" t="s">
        <v>794</v>
      </c>
      <c r="B8" s="131"/>
      <c r="C8" s="131"/>
      <c r="D8" s="131"/>
      <c r="E8" s="131"/>
      <c r="F8" s="131"/>
      <c r="G8" s="131"/>
      <c r="H8" s="131"/>
    </row>
    <row r="9" spans="1:8" ht="16.5" customHeight="1">
      <c r="A9" s="131" t="s">
        <v>811</v>
      </c>
      <c r="B9" s="131"/>
      <c r="C9" s="131"/>
      <c r="D9" s="131"/>
      <c r="E9" s="131"/>
      <c r="F9" s="131"/>
      <c r="G9" s="131"/>
      <c r="H9" s="131"/>
    </row>
    <row r="10" spans="1:8" ht="29.25" customHeight="1">
      <c r="A10" s="131" t="s">
        <v>810</v>
      </c>
      <c r="B10" s="131"/>
      <c r="C10" s="131"/>
      <c r="D10" s="131"/>
      <c r="E10" s="131"/>
      <c r="F10" s="131"/>
      <c r="G10" s="131"/>
      <c r="H10" s="131"/>
    </row>
    <row r="11" spans="1:8" ht="29.25" customHeight="1">
      <c r="A11" s="132" t="s">
        <v>988</v>
      </c>
      <c r="B11" s="132"/>
      <c r="C11" s="132"/>
      <c r="D11" s="132"/>
      <c r="E11" s="132"/>
      <c r="F11" s="132"/>
      <c r="G11" s="132"/>
      <c r="H11" s="132"/>
    </row>
    <row r="12" spans="1:8" s="1" customFormat="1" ht="15.75">
      <c r="A12" s="2" t="s">
        <v>0</v>
      </c>
      <c r="B12" s="2" t="s">
        <v>1</v>
      </c>
      <c r="C12" s="14" t="s">
        <v>267</v>
      </c>
      <c r="D12" s="20" t="s">
        <v>264</v>
      </c>
      <c r="E12" s="25" t="s">
        <v>325</v>
      </c>
      <c r="F12" s="13" t="s">
        <v>265</v>
      </c>
      <c r="G12" s="17" t="s">
        <v>266</v>
      </c>
      <c r="H12" s="22" t="s">
        <v>324</v>
      </c>
    </row>
    <row r="13" spans="1:8" ht="15.75" customHeight="1">
      <c r="A13" s="3" t="s">
        <v>70</v>
      </c>
      <c r="B13" s="3" t="s">
        <v>71</v>
      </c>
      <c r="C13" s="15">
        <v>5</v>
      </c>
      <c r="D13" s="21">
        <v>2</v>
      </c>
      <c r="E13" s="26"/>
      <c r="F13" s="84">
        <v>6</v>
      </c>
      <c r="G13" s="50"/>
      <c r="H13" s="27">
        <f t="shared" ref="H13:H34" si="0">+G13+F13+E13+D13+C13</f>
        <v>13</v>
      </c>
    </row>
    <row r="14" spans="1:8" ht="15.75" customHeight="1">
      <c r="A14" s="3" t="s">
        <v>82</v>
      </c>
      <c r="B14" s="3" t="s">
        <v>83</v>
      </c>
      <c r="C14" s="15">
        <v>5</v>
      </c>
      <c r="D14" s="21">
        <v>6</v>
      </c>
      <c r="E14" s="26"/>
      <c r="F14" s="84">
        <v>7</v>
      </c>
      <c r="G14" s="50">
        <v>17</v>
      </c>
      <c r="H14" s="23">
        <f t="shared" si="0"/>
        <v>35</v>
      </c>
    </row>
    <row r="15" spans="1:8" ht="15.75" customHeight="1">
      <c r="A15" s="3" t="s">
        <v>12</v>
      </c>
      <c r="B15" s="3" t="s">
        <v>13</v>
      </c>
      <c r="C15" s="15">
        <v>5</v>
      </c>
      <c r="D15" s="21">
        <v>7</v>
      </c>
      <c r="E15" s="26"/>
      <c r="F15" s="84">
        <v>6</v>
      </c>
      <c r="G15" s="50">
        <v>16</v>
      </c>
      <c r="H15" s="23">
        <f t="shared" si="0"/>
        <v>34</v>
      </c>
    </row>
    <row r="16" spans="1:8" ht="15.75" customHeight="1">
      <c r="A16" s="3" t="s">
        <v>66</v>
      </c>
      <c r="B16" s="3" t="s">
        <v>67</v>
      </c>
      <c r="C16" s="15">
        <v>0</v>
      </c>
      <c r="D16" s="21">
        <v>0</v>
      </c>
      <c r="E16" s="26"/>
      <c r="F16" s="84"/>
      <c r="G16" s="92"/>
      <c r="H16" s="27">
        <f t="shared" si="0"/>
        <v>0</v>
      </c>
    </row>
    <row r="17" spans="1:9" ht="15.75" customHeight="1">
      <c r="A17" s="3" t="s">
        <v>450</v>
      </c>
      <c r="B17" s="3" t="s">
        <v>451</v>
      </c>
      <c r="C17" s="15">
        <v>0</v>
      </c>
      <c r="D17" s="21">
        <v>0</v>
      </c>
      <c r="E17" s="26"/>
      <c r="F17" s="78"/>
      <c r="G17" s="92"/>
      <c r="H17" s="27">
        <f t="shared" si="0"/>
        <v>0</v>
      </c>
    </row>
    <row r="18" spans="1:9" ht="15.75" customHeight="1">
      <c r="A18" s="51" t="s">
        <v>718</v>
      </c>
      <c r="B18" s="51" t="s">
        <v>763</v>
      </c>
      <c r="C18" s="15">
        <v>5</v>
      </c>
      <c r="D18" s="21">
        <v>5</v>
      </c>
      <c r="E18" s="26"/>
      <c r="F18" s="91"/>
      <c r="G18" s="50">
        <v>16</v>
      </c>
      <c r="H18" s="27">
        <f>+G18+F18+E18+D18+C18</f>
        <v>26</v>
      </c>
    </row>
    <row r="19" spans="1:9" ht="15.75" customHeight="1">
      <c r="A19" s="3" t="s">
        <v>46</v>
      </c>
      <c r="B19" s="3" t="s">
        <v>47</v>
      </c>
      <c r="C19" s="15">
        <v>0</v>
      </c>
      <c r="D19" s="21">
        <v>0</v>
      </c>
      <c r="E19" s="26"/>
      <c r="F19" s="84">
        <v>7</v>
      </c>
      <c r="G19" s="50">
        <v>13</v>
      </c>
      <c r="H19" s="27">
        <f t="shared" si="0"/>
        <v>20</v>
      </c>
      <c r="I19" s="97" t="s">
        <v>787</v>
      </c>
    </row>
    <row r="20" spans="1:9" ht="15.75" customHeight="1">
      <c r="A20" s="3" t="s">
        <v>307</v>
      </c>
      <c r="B20" s="3" t="s">
        <v>301</v>
      </c>
      <c r="C20" s="15">
        <v>5</v>
      </c>
      <c r="D20" s="21">
        <v>0</v>
      </c>
      <c r="E20" s="26"/>
      <c r="F20" s="84">
        <v>9</v>
      </c>
      <c r="G20" s="50">
        <v>15</v>
      </c>
      <c r="H20" s="23">
        <f t="shared" si="0"/>
        <v>29</v>
      </c>
    </row>
    <row r="21" spans="1:9" ht="15.75" customHeight="1">
      <c r="A21" s="79" t="s">
        <v>975</v>
      </c>
      <c r="B21" s="79" t="s">
        <v>974</v>
      </c>
      <c r="C21" s="15"/>
      <c r="D21" s="21"/>
      <c r="E21" s="26"/>
      <c r="F21" s="84">
        <v>6</v>
      </c>
      <c r="G21" s="92"/>
      <c r="H21" s="27">
        <f t="shared" si="0"/>
        <v>6</v>
      </c>
    </row>
    <row r="22" spans="1:9" ht="15.75" customHeight="1">
      <c r="A22" s="3" t="s">
        <v>102</v>
      </c>
      <c r="B22" s="3" t="s">
        <v>103</v>
      </c>
      <c r="C22" s="15">
        <v>5</v>
      </c>
      <c r="D22" s="21">
        <v>5</v>
      </c>
      <c r="E22" s="26"/>
      <c r="F22" s="84"/>
      <c r="G22" s="92"/>
      <c r="H22" s="27">
        <f t="shared" si="0"/>
        <v>10</v>
      </c>
    </row>
    <row r="23" spans="1:9" ht="15.75" customHeight="1">
      <c r="A23" s="3" t="s">
        <v>90</v>
      </c>
      <c r="B23" s="3" t="s">
        <v>91</v>
      </c>
      <c r="C23" s="15">
        <v>0</v>
      </c>
      <c r="D23" s="21">
        <v>0</v>
      </c>
      <c r="E23" s="26"/>
      <c r="F23" s="78">
        <v>6</v>
      </c>
      <c r="G23" s="92"/>
      <c r="H23" s="27">
        <f t="shared" si="0"/>
        <v>6</v>
      </c>
    </row>
    <row r="24" spans="1:9" ht="15.75" customHeight="1">
      <c r="A24" s="3" t="s">
        <v>72</v>
      </c>
      <c r="B24" s="3" t="s">
        <v>73</v>
      </c>
      <c r="C24" s="15">
        <v>0</v>
      </c>
      <c r="D24" s="21">
        <v>0</v>
      </c>
      <c r="E24" s="26"/>
      <c r="F24" s="84"/>
      <c r="G24" s="92"/>
      <c r="H24" s="27">
        <f t="shared" si="0"/>
        <v>0</v>
      </c>
    </row>
    <row r="25" spans="1:9" ht="15.75" customHeight="1">
      <c r="A25" s="5" t="s">
        <v>282</v>
      </c>
      <c r="B25" s="5" t="s">
        <v>283</v>
      </c>
      <c r="C25" s="15">
        <v>0</v>
      </c>
      <c r="D25" s="21">
        <v>0</v>
      </c>
      <c r="E25" s="26"/>
      <c r="F25" s="119"/>
      <c r="G25" s="17"/>
      <c r="H25" s="27">
        <f t="shared" si="0"/>
        <v>0</v>
      </c>
    </row>
    <row r="26" spans="1:9" ht="15.75" customHeight="1">
      <c r="A26" s="3" t="s">
        <v>114</v>
      </c>
      <c r="B26" s="3" t="s">
        <v>115</v>
      </c>
      <c r="C26" s="15">
        <v>5</v>
      </c>
      <c r="D26" s="21">
        <v>7</v>
      </c>
      <c r="E26" s="26"/>
      <c r="F26" s="84">
        <v>6</v>
      </c>
      <c r="G26" s="50">
        <v>11</v>
      </c>
      <c r="H26" s="23">
        <f t="shared" si="0"/>
        <v>29</v>
      </c>
    </row>
    <row r="27" spans="1:9" ht="15.75" customHeight="1">
      <c r="A27" s="3" t="s">
        <v>491</v>
      </c>
      <c r="B27" s="3" t="s">
        <v>492</v>
      </c>
      <c r="C27" s="15">
        <v>0</v>
      </c>
      <c r="D27" s="21">
        <v>2</v>
      </c>
      <c r="E27" s="26"/>
      <c r="F27" s="78">
        <v>7</v>
      </c>
      <c r="G27" s="92"/>
      <c r="H27" s="27">
        <f t="shared" si="0"/>
        <v>9</v>
      </c>
    </row>
    <row r="28" spans="1:9" ht="15.75" customHeight="1">
      <c r="A28" s="3" t="s">
        <v>519</v>
      </c>
      <c r="B28" s="3" t="s">
        <v>520</v>
      </c>
      <c r="C28" s="15">
        <v>0</v>
      </c>
      <c r="D28" s="21">
        <v>1</v>
      </c>
      <c r="E28" s="26"/>
      <c r="F28" s="78"/>
      <c r="G28" s="92"/>
      <c r="H28" s="27">
        <f t="shared" si="0"/>
        <v>1</v>
      </c>
    </row>
    <row r="29" spans="1:9" ht="15.75" customHeight="1">
      <c r="A29" s="3" t="s">
        <v>16</v>
      </c>
      <c r="B29" s="3" t="s">
        <v>17</v>
      </c>
      <c r="C29" s="15">
        <v>0</v>
      </c>
      <c r="D29" s="21">
        <v>3</v>
      </c>
      <c r="E29" s="26"/>
      <c r="F29" s="84">
        <v>8</v>
      </c>
      <c r="G29" s="92"/>
      <c r="H29" s="27">
        <f t="shared" si="0"/>
        <v>11</v>
      </c>
    </row>
    <row r="30" spans="1:9" ht="15.75" customHeight="1">
      <c r="A30" s="3" t="s">
        <v>48</v>
      </c>
      <c r="B30" s="3" t="s">
        <v>49</v>
      </c>
      <c r="C30" s="15">
        <v>5</v>
      </c>
      <c r="D30" s="21">
        <v>7</v>
      </c>
      <c r="E30" s="26"/>
      <c r="F30" s="84"/>
      <c r="G30" s="92"/>
      <c r="H30" s="27">
        <f t="shared" si="0"/>
        <v>12</v>
      </c>
    </row>
    <row r="31" spans="1:9" ht="15.75" customHeight="1">
      <c r="A31" s="3" t="s">
        <v>515</v>
      </c>
      <c r="B31" s="3" t="s">
        <v>516</v>
      </c>
      <c r="C31" s="15">
        <v>0</v>
      </c>
      <c r="D31" s="21">
        <v>0</v>
      </c>
      <c r="E31" s="26"/>
      <c r="F31" s="78">
        <v>6</v>
      </c>
      <c r="G31" s="92"/>
      <c r="H31" s="27">
        <f t="shared" si="0"/>
        <v>6</v>
      </c>
    </row>
    <row r="32" spans="1:9" ht="15.75" customHeight="1">
      <c r="A32" s="3" t="s">
        <v>84</v>
      </c>
      <c r="B32" s="3" t="s">
        <v>85</v>
      </c>
      <c r="C32" s="15">
        <v>5</v>
      </c>
      <c r="D32" s="21">
        <v>4</v>
      </c>
      <c r="E32" s="26"/>
      <c r="F32" s="84">
        <v>6</v>
      </c>
      <c r="G32" s="50">
        <v>14</v>
      </c>
      <c r="H32" s="23">
        <f t="shared" si="0"/>
        <v>29</v>
      </c>
    </row>
    <row r="33" spans="1:9" ht="15.75" customHeight="1">
      <c r="A33" s="7" t="s">
        <v>274</v>
      </c>
      <c r="B33" s="7" t="s">
        <v>273</v>
      </c>
      <c r="C33" s="15">
        <v>5</v>
      </c>
      <c r="D33" s="21">
        <v>10</v>
      </c>
      <c r="E33" s="26"/>
      <c r="F33" s="78">
        <v>6</v>
      </c>
      <c r="G33" s="92"/>
      <c r="H33" s="27">
        <f t="shared" si="0"/>
        <v>21</v>
      </c>
    </row>
    <row r="34" spans="1:9" ht="15.75" customHeight="1">
      <c r="A34" s="3" t="s">
        <v>110</v>
      </c>
      <c r="B34" s="3" t="s">
        <v>111</v>
      </c>
      <c r="C34" s="15">
        <v>0</v>
      </c>
      <c r="D34" s="21">
        <v>0</v>
      </c>
      <c r="E34" s="26"/>
      <c r="F34" s="84"/>
      <c r="G34" s="92"/>
      <c r="H34" s="27">
        <f t="shared" si="0"/>
        <v>0</v>
      </c>
    </row>
    <row r="35" spans="1:9" ht="15.75" customHeight="1">
      <c r="A35" s="3" t="s">
        <v>74</v>
      </c>
      <c r="B35" s="3" t="s">
        <v>75</v>
      </c>
      <c r="C35" s="15">
        <v>5</v>
      </c>
      <c r="D35" s="21">
        <v>2</v>
      </c>
      <c r="E35" s="26"/>
      <c r="F35" s="84"/>
      <c r="G35" s="92"/>
      <c r="H35" s="27">
        <f t="shared" ref="H35:H61" si="1">+G35+F35+E35+D35+C35</f>
        <v>7</v>
      </c>
    </row>
    <row r="36" spans="1:9" ht="15.75" customHeight="1">
      <c r="A36" s="3" t="s">
        <v>969</v>
      </c>
      <c r="B36" s="3" t="s">
        <v>968</v>
      </c>
      <c r="C36" s="15"/>
      <c r="D36" s="21"/>
      <c r="E36" s="26"/>
      <c r="F36" s="84">
        <v>6</v>
      </c>
      <c r="G36" s="126">
        <v>11</v>
      </c>
      <c r="H36" s="27">
        <f t="shared" si="1"/>
        <v>17</v>
      </c>
      <c r="I36" s="97" t="s">
        <v>787</v>
      </c>
    </row>
    <row r="37" spans="1:9" ht="15.75" customHeight="1">
      <c r="A37" s="79" t="s">
        <v>915</v>
      </c>
      <c r="B37" s="79" t="s">
        <v>914</v>
      </c>
      <c r="C37" s="15"/>
      <c r="D37" s="21">
        <v>4</v>
      </c>
      <c r="E37" s="26"/>
      <c r="F37" s="84">
        <v>6</v>
      </c>
      <c r="G37" s="126">
        <v>18</v>
      </c>
      <c r="H37" s="23">
        <f t="shared" si="1"/>
        <v>28</v>
      </c>
      <c r="I37" s="97"/>
    </row>
    <row r="38" spans="1:9" ht="15.75" customHeight="1">
      <c r="A38" s="63" t="s">
        <v>589</v>
      </c>
      <c r="B38" s="3" t="s">
        <v>590</v>
      </c>
      <c r="C38" s="15">
        <v>0</v>
      </c>
      <c r="D38" s="21">
        <v>0</v>
      </c>
      <c r="E38" s="26"/>
      <c r="F38" s="84">
        <v>7</v>
      </c>
      <c r="G38" s="92"/>
      <c r="H38" s="27">
        <f t="shared" si="1"/>
        <v>7</v>
      </c>
    </row>
    <row r="39" spans="1:9" ht="15.75" customHeight="1">
      <c r="A39" s="3" t="s">
        <v>50</v>
      </c>
      <c r="B39" s="3" t="s">
        <v>51</v>
      </c>
      <c r="C39" s="15">
        <v>0</v>
      </c>
      <c r="D39" s="21">
        <v>4</v>
      </c>
      <c r="E39" s="26"/>
      <c r="F39" s="84">
        <v>6</v>
      </c>
      <c r="G39" s="50">
        <v>11</v>
      </c>
      <c r="H39" s="27">
        <f t="shared" si="1"/>
        <v>21</v>
      </c>
      <c r="I39" s="97" t="s">
        <v>787</v>
      </c>
    </row>
    <row r="40" spans="1:9" ht="15.75">
      <c r="A40" s="8" t="s">
        <v>743</v>
      </c>
      <c r="B40" s="3" t="s">
        <v>744</v>
      </c>
      <c r="C40" s="15">
        <v>5</v>
      </c>
      <c r="D40" s="21">
        <v>2</v>
      </c>
      <c r="E40" s="26">
        <v>7</v>
      </c>
      <c r="F40" s="84">
        <v>9</v>
      </c>
      <c r="G40" s="50">
        <v>11</v>
      </c>
      <c r="H40" s="23">
        <f t="shared" si="1"/>
        <v>34</v>
      </c>
    </row>
    <row r="41" spans="1:9" ht="15.75" customHeight="1">
      <c r="A41" s="3" t="s">
        <v>78</v>
      </c>
      <c r="B41" s="3" t="s">
        <v>79</v>
      </c>
      <c r="C41" s="15">
        <v>0</v>
      </c>
      <c r="D41" s="21">
        <v>0</v>
      </c>
      <c r="E41" s="26"/>
      <c r="F41" s="84"/>
      <c r="G41" s="92"/>
      <c r="H41" s="27">
        <f t="shared" si="1"/>
        <v>0</v>
      </c>
    </row>
    <row r="42" spans="1:9" ht="15.75" customHeight="1">
      <c r="A42" s="3" t="s">
        <v>503</v>
      </c>
      <c r="B42" s="3" t="s">
        <v>504</v>
      </c>
      <c r="C42" s="15">
        <v>0</v>
      </c>
      <c r="D42" s="21">
        <v>0</v>
      </c>
      <c r="E42" s="26"/>
      <c r="F42" s="78"/>
      <c r="G42" s="92"/>
      <c r="H42" s="27">
        <f t="shared" si="1"/>
        <v>0</v>
      </c>
    </row>
    <row r="43" spans="1:9" ht="15.75" customHeight="1">
      <c r="A43" s="51" t="s">
        <v>764</v>
      </c>
      <c r="B43" s="51" t="s">
        <v>750</v>
      </c>
      <c r="C43" s="15">
        <v>0</v>
      </c>
      <c r="D43" s="21">
        <v>0</v>
      </c>
      <c r="E43" s="26"/>
      <c r="F43" s="78">
        <v>7</v>
      </c>
      <c r="G43" s="92"/>
      <c r="H43" s="27">
        <f t="shared" si="1"/>
        <v>7</v>
      </c>
    </row>
    <row r="44" spans="1:9" ht="15.75" customHeight="1">
      <c r="A44" s="3" t="s">
        <v>88</v>
      </c>
      <c r="B44" s="3" t="s">
        <v>89</v>
      </c>
      <c r="C44" s="15">
        <v>5</v>
      </c>
      <c r="D44" s="21">
        <v>8</v>
      </c>
      <c r="E44" s="26">
        <v>10</v>
      </c>
      <c r="F44" s="84">
        <v>9</v>
      </c>
      <c r="G44" s="50">
        <v>11</v>
      </c>
      <c r="H44" s="23">
        <f t="shared" si="1"/>
        <v>43</v>
      </c>
    </row>
    <row r="45" spans="1:9" ht="15.75" customHeight="1">
      <c r="A45" s="79" t="s">
        <v>444</v>
      </c>
      <c r="B45" s="3" t="s">
        <v>445</v>
      </c>
      <c r="C45" s="15">
        <v>0</v>
      </c>
      <c r="D45" s="21">
        <v>0</v>
      </c>
      <c r="E45" s="26"/>
      <c r="F45" s="78"/>
      <c r="G45" s="92"/>
      <c r="H45" s="27">
        <f t="shared" si="1"/>
        <v>0</v>
      </c>
    </row>
    <row r="46" spans="1:9" ht="15.75" customHeight="1">
      <c r="A46" s="3" t="s">
        <v>40</v>
      </c>
      <c r="B46" s="3" t="s">
        <v>41</v>
      </c>
      <c r="C46" s="15">
        <v>5</v>
      </c>
      <c r="D46" s="21">
        <v>4</v>
      </c>
      <c r="E46" s="26">
        <v>8</v>
      </c>
      <c r="F46" s="84">
        <v>7</v>
      </c>
      <c r="G46" s="50">
        <v>13</v>
      </c>
      <c r="H46" s="23">
        <f t="shared" si="1"/>
        <v>37</v>
      </c>
    </row>
    <row r="47" spans="1:9" ht="15.75" customHeight="1">
      <c r="A47" s="3" t="s">
        <v>62</v>
      </c>
      <c r="B47" s="3" t="s">
        <v>63</v>
      </c>
      <c r="C47" s="15">
        <v>5</v>
      </c>
      <c r="D47" s="21">
        <v>4</v>
      </c>
      <c r="E47" s="26"/>
      <c r="F47" s="84"/>
      <c r="G47" s="92"/>
      <c r="H47" s="27">
        <f t="shared" si="1"/>
        <v>9</v>
      </c>
    </row>
    <row r="48" spans="1:9" ht="15.75" customHeight="1">
      <c r="A48" s="3" t="s">
        <v>28</v>
      </c>
      <c r="B48" s="3" t="s">
        <v>29</v>
      </c>
      <c r="C48" s="15">
        <v>5</v>
      </c>
      <c r="D48" s="21">
        <v>10</v>
      </c>
      <c r="E48" s="26"/>
      <c r="F48" s="78">
        <v>6</v>
      </c>
      <c r="G48" s="50">
        <v>11</v>
      </c>
      <c r="H48" s="23">
        <f t="shared" si="1"/>
        <v>32</v>
      </c>
    </row>
    <row r="49" spans="1:8" ht="15.75" customHeight="1">
      <c r="A49" s="3" t="s">
        <v>18</v>
      </c>
      <c r="B49" s="3" t="s">
        <v>19</v>
      </c>
      <c r="C49" s="15">
        <v>5</v>
      </c>
      <c r="D49" s="21">
        <v>2</v>
      </c>
      <c r="E49" s="26"/>
      <c r="F49" s="84">
        <v>9</v>
      </c>
      <c r="G49" s="50">
        <v>16</v>
      </c>
      <c r="H49" s="23">
        <f t="shared" si="1"/>
        <v>32</v>
      </c>
    </row>
    <row r="50" spans="1:8" ht="15.75" customHeight="1">
      <c r="A50" s="3" t="s">
        <v>68</v>
      </c>
      <c r="B50" s="3" t="s">
        <v>69</v>
      </c>
      <c r="C50" s="15">
        <v>5</v>
      </c>
      <c r="D50" s="21">
        <v>4</v>
      </c>
      <c r="E50" s="26"/>
      <c r="F50" s="84"/>
      <c r="G50" s="92"/>
      <c r="H50" s="27">
        <f t="shared" si="1"/>
        <v>9</v>
      </c>
    </row>
    <row r="51" spans="1:8" ht="15.75" customHeight="1">
      <c r="A51" s="3" t="s">
        <v>10</v>
      </c>
      <c r="B51" s="3" t="s">
        <v>11</v>
      </c>
      <c r="C51" s="15">
        <v>0</v>
      </c>
      <c r="D51" s="21">
        <v>4</v>
      </c>
      <c r="E51" s="26"/>
      <c r="F51" s="84"/>
      <c r="G51" s="92"/>
      <c r="H51" s="27">
        <f t="shared" si="1"/>
        <v>4</v>
      </c>
    </row>
    <row r="52" spans="1:8" ht="15.75" customHeight="1">
      <c r="A52" s="3" t="s">
        <v>64</v>
      </c>
      <c r="B52" s="3" t="s">
        <v>65</v>
      </c>
      <c r="C52" s="15">
        <v>0</v>
      </c>
      <c r="D52" s="21">
        <v>1</v>
      </c>
      <c r="E52" s="26"/>
      <c r="F52" s="84">
        <v>6</v>
      </c>
      <c r="G52" s="92"/>
      <c r="H52" s="27">
        <f t="shared" si="1"/>
        <v>7</v>
      </c>
    </row>
    <row r="53" spans="1:8" ht="15.75" customHeight="1">
      <c r="A53" s="3" t="s">
        <v>495</v>
      </c>
      <c r="B53" s="3" t="s">
        <v>496</v>
      </c>
      <c r="C53" s="15">
        <v>5</v>
      </c>
      <c r="D53" s="21">
        <v>2</v>
      </c>
      <c r="E53" s="26"/>
      <c r="F53" s="78"/>
      <c r="G53" s="92"/>
      <c r="H53" s="27">
        <f t="shared" si="1"/>
        <v>7</v>
      </c>
    </row>
    <row r="54" spans="1:8" ht="15.75" customHeight="1">
      <c r="A54" s="3" t="s">
        <v>80</v>
      </c>
      <c r="B54" s="3" t="s">
        <v>81</v>
      </c>
      <c r="C54" s="15">
        <v>0</v>
      </c>
      <c r="D54" s="21">
        <v>2</v>
      </c>
      <c r="E54" s="26"/>
      <c r="F54" s="84"/>
      <c r="G54" s="92"/>
      <c r="H54" s="27">
        <f t="shared" si="1"/>
        <v>2</v>
      </c>
    </row>
    <row r="55" spans="1:8" ht="15.75" customHeight="1">
      <c r="A55" s="3" t="s">
        <v>20</v>
      </c>
      <c r="B55" s="3" t="s">
        <v>21</v>
      </c>
      <c r="C55" s="15">
        <v>0</v>
      </c>
      <c r="D55" s="21">
        <v>0</v>
      </c>
      <c r="E55" s="26"/>
      <c r="F55" s="84"/>
      <c r="G55" s="92"/>
      <c r="H55" s="27">
        <f t="shared" si="1"/>
        <v>0</v>
      </c>
    </row>
    <row r="56" spans="1:8" ht="15.75" customHeight="1">
      <c r="A56" s="3" t="s">
        <v>120</v>
      </c>
      <c r="B56" s="3" t="s">
        <v>121</v>
      </c>
      <c r="C56" s="15">
        <v>5</v>
      </c>
      <c r="D56" s="21">
        <v>4</v>
      </c>
      <c r="E56" s="26"/>
      <c r="F56" s="84">
        <v>6</v>
      </c>
      <c r="G56" s="92"/>
      <c r="H56" s="27">
        <f t="shared" si="1"/>
        <v>15</v>
      </c>
    </row>
    <row r="57" spans="1:8" ht="15.75" customHeight="1">
      <c r="A57" s="3" t="s">
        <v>654</v>
      </c>
      <c r="B57" s="3" t="s">
        <v>655</v>
      </c>
      <c r="C57" s="15">
        <v>5</v>
      </c>
      <c r="D57" s="21">
        <v>7</v>
      </c>
      <c r="E57" s="26"/>
      <c r="F57" s="84">
        <v>6</v>
      </c>
      <c r="G57" s="92"/>
      <c r="H57" s="27">
        <f t="shared" si="1"/>
        <v>18</v>
      </c>
    </row>
    <row r="58" spans="1:8" ht="15.75" customHeight="1">
      <c r="A58" s="3" t="s">
        <v>38</v>
      </c>
      <c r="B58" s="3" t="s">
        <v>39</v>
      </c>
      <c r="C58" s="15">
        <v>0</v>
      </c>
      <c r="D58" s="21">
        <v>3</v>
      </c>
      <c r="E58" s="26"/>
      <c r="F58" s="84"/>
      <c r="G58" s="92"/>
      <c r="H58" s="27">
        <f t="shared" si="1"/>
        <v>3</v>
      </c>
    </row>
    <row r="59" spans="1:8" ht="15.75" customHeight="1">
      <c r="A59" s="3" t="s">
        <v>22</v>
      </c>
      <c r="B59" s="3" t="s">
        <v>23</v>
      </c>
      <c r="C59" s="15">
        <v>5</v>
      </c>
      <c r="D59" s="21">
        <v>4</v>
      </c>
      <c r="E59" s="26"/>
      <c r="F59" s="84">
        <v>7</v>
      </c>
      <c r="G59" s="92"/>
      <c r="H59" s="27">
        <f t="shared" si="1"/>
        <v>16</v>
      </c>
    </row>
    <row r="60" spans="1:8" ht="15.75" customHeight="1">
      <c r="A60" s="3" t="s">
        <v>104</v>
      </c>
      <c r="B60" s="3" t="s">
        <v>105</v>
      </c>
      <c r="C60" s="15">
        <v>5</v>
      </c>
      <c r="D60" s="21">
        <v>5</v>
      </c>
      <c r="E60" s="26"/>
      <c r="F60" s="84"/>
      <c r="G60" s="92"/>
      <c r="H60" s="27">
        <f t="shared" si="1"/>
        <v>10</v>
      </c>
    </row>
    <row r="61" spans="1:8" ht="15.75" customHeight="1">
      <c r="A61" s="10" t="s">
        <v>313</v>
      </c>
      <c r="B61" s="5" t="s">
        <v>275</v>
      </c>
      <c r="C61" s="15">
        <v>0</v>
      </c>
      <c r="D61" s="21">
        <v>1</v>
      </c>
      <c r="E61" s="26"/>
      <c r="F61" s="119"/>
      <c r="G61" s="17"/>
      <c r="H61" s="27">
        <f t="shared" si="1"/>
        <v>1</v>
      </c>
    </row>
    <row r="62" spans="1:8" ht="15.75" customHeight="1">
      <c r="A62" s="3" t="s">
        <v>507</v>
      </c>
      <c r="B62" s="3" t="s">
        <v>508</v>
      </c>
      <c r="C62" s="15">
        <v>0</v>
      </c>
      <c r="D62" s="21">
        <v>0</v>
      </c>
      <c r="E62" s="26"/>
      <c r="F62" s="78"/>
      <c r="G62" s="50"/>
      <c r="H62" s="27">
        <f t="shared" ref="H62:H78" si="2">+G62+F62+E62+D62+C62</f>
        <v>0</v>
      </c>
    </row>
    <row r="63" spans="1:8" ht="15.75" customHeight="1">
      <c r="A63" s="3" t="s">
        <v>92</v>
      </c>
      <c r="B63" s="3" t="s">
        <v>93</v>
      </c>
      <c r="C63" s="15">
        <v>0</v>
      </c>
      <c r="D63" s="21">
        <v>0</v>
      </c>
      <c r="E63" s="26"/>
      <c r="F63" s="84"/>
      <c r="G63" s="92"/>
      <c r="H63" s="27">
        <f t="shared" si="2"/>
        <v>0</v>
      </c>
    </row>
    <row r="64" spans="1:8" ht="15.75" customHeight="1">
      <c r="A64" s="3" t="s">
        <v>24</v>
      </c>
      <c r="B64" s="3" t="s">
        <v>25</v>
      </c>
      <c r="C64" s="15">
        <v>0</v>
      </c>
      <c r="D64" s="21">
        <v>0</v>
      </c>
      <c r="E64" s="26"/>
      <c r="F64" s="84"/>
      <c r="G64" s="92"/>
      <c r="H64" s="27">
        <f t="shared" si="2"/>
        <v>0</v>
      </c>
    </row>
    <row r="65" spans="1:9" ht="15.75" customHeight="1">
      <c r="A65" s="93" t="s">
        <v>710</v>
      </c>
      <c r="B65" s="51" t="s">
        <v>711</v>
      </c>
      <c r="C65" s="15">
        <v>5</v>
      </c>
      <c r="D65" s="21">
        <v>8</v>
      </c>
      <c r="E65" s="26">
        <v>9</v>
      </c>
      <c r="F65" s="84">
        <v>9</v>
      </c>
      <c r="G65" s="50">
        <v>19</v>
      </c>
      <c r="H65" s="23">
        <f t="shared" si="2"/>
        <v>50</v>
      </c>
    </row>
    <row r="66" spans="1:9" ht="15.75" customHeight="1">
      <c r="A66" s="3" t="s">
        <v>108</v>
      </c>
      <c r="B66" s="3" t="s">
        <v>109</v>
      </c>
      <c r="C66" s="15">
        <v>5</v>
      </c>
      <c r="D66" s="21">
        <v>10</v>
      </c>
      <c r="E66" s="26"/>
      <c r="F66" s="84">
        <v>10</v>
      </c>
      <c r="G66" s="92"/>
      <c r="H66" s="27">
        <f t="shared" si="2"/>
        <v>25</v>
      </c>
    </row>
    <row r="67" spans="1:9" ht="15.75" customHeight="1">
      <c r="A67" s="3" t="s">
        <v>34</v>
      </c>
      <c r="B67" s="3" t="s">
        <v>35</v>
      </c>
      <c r="C67" s="15">
        <v>5</v>
      </c>
      <c r="D67" s="21">
        <v>3</v>
      </c>
      <c r="E67" s="26"/>
      <c r="F67" s="84">
        <v>8</v>
      </c>
      <c r="G67" s="92"/>
      <c r="H67" s="27">
        <f t="shared" si="2"/>
        <v>16</v>
      </c>
    </row>
    <row r="68" spans="1:9" ht="15.75" customHeight="1">
      <c r="A68" s="3" t="s">
        <v>308</v>
      </c>
      <c r="B68" s="6" t="s">
        <v>285</v>
      </c>
      <c r="C68" s="15">
        <v>5</v>
      </c>
      <c r="D68" s="21">
        <v>10</v>
      </c>
      <c r="E68" s="26">
        <v>9</v>
      </c>
      <c r="F68" s="84">
        <v>7</v>
      </c>
      <c r="G68" s="50">
        <v>16</v>
      </c>
      <c r="H68" s="23">
        <f t="shared" si="2"/>
        <v>47</v>
      </c>
    </row>
    <row r="69" spans="1:9" ht="15.75" customHeight="1">
      <c r="A69" s="3" t="s">
        <v>116</v>
      </c>
      <c r="B69" s="3" t="s">
        <v>117</v>
      </c>
      <c r="C69" s="15">
        <v>5</v>
      </c>
      <c r="D69" s="21">
        <v>4</v>
      </c>
      <c r="E69" s="26"/>
      <c r="F69" s="84">
        <v>6</v>
      </c>
      <c r="G69" s="50">
        <v>11</v>
      </c>
      <c r="H69" s="27">
        <f t="shared" si="2"/>
        <v>26</v>
      </c>
      <c r="I69" s="97" t="s">
        <v>787</v>
      </c>
    </row>
    <row r="70" spans="1:9" ht="15.75" customHeight="1">
      <c r="A70" s="3" t="s">
        <v>44</v>
      </c>
      <c r="B70" s="3" t="s">
        <v>45</v>
      </c>
      <c r="C70" s="15">
        <v>0</v>
      </c>
      <c r="D70" s="21">
        <v>0</v>
      </c>
      <c r="E70" s="26"/>
      <c r="F70" s="78"/>
      <c r="G70" s="92"/>
      <c r="H70" s="27">
        <f t="shared" si="2"/>
        <v>0</v>
      </c>
    </row>
    <row r="71" spans="1:9" ht="15.75" customHeight="1">
      <c r="A71" s="3" t="s">
        <v>54</v>
      </c>
      <c r="B71" s="3" t="s">
        <v>55</v>
      </c>
      <c r="C71" s="15">
        <v>0</v>
      </c>
      <c r="D71" s="21">
        <v>1</v>
      </c>
      <c r="E71" s="26"/>
      <c r="F71" s="78"/>
      <c r="G71" s="92"/>
      <c r="H71" s="27">
        <f t="shared" si="2"/>
        <v>1</v>
      </c>
    </row>
    <row r="72" spans="1:9" ht="15.75" customHeight="1">
      <c r="A72" s="3" t="s">
        <v>1011</v>
      </c>
      <c r="B72" s="3" t="s">
        <v>1010</v>
      </c>
      <c r="C72" s="15">
        <v>5</v>
      </c>
      <c r="D72" s="21">
        <v>1</v>
      </c>
      <c r="E72" s="26"/>
      <c r="F72" s="78">
        <v>6</v>
      </c>
      <c r="G72" s="50">
        <v>16</v>
      </c>
      <c r="H72" s="23">
        <f>+G72+F72+E72+D72+C72</f>
        <v>28</v>
      </c>
    </row>
    <row r="73" spans="1:9" ht="15.75" customHeight="1">
      <c r="A73" s="3" t="s">
        <v>118</v>
      </c>
      <c r="B73" s="3" t="s">
        <v>119</v>
      </c>
      <c r="C73" s="15">
        <v>0</v>
      </c>
      <c r="D73" s="21">
        <v>2</v>
      </c>
      <c r="E73" s="26"/>
      <c r="F73" s="78"/>
      <c r="G73" s="92"/>
      <c r="H73" s="27">
        <f>+G73+F73+E73+D73+C73</f>
        <v>2</v>
      </c>
    </row>
    <row r="74" spans="1:9" ht="15.75" customHeight="1">
      <c r="A74" s="3" t="s">
        <v>476</v>
      </c>
      <c r="B74" s="3" t="s">
        <v>477</v>
      </c>
      <c r="C74" s="15">
        <v>5</v>
      </c>
      <c r="D74" s="21">
        <v>1</v>
      </c>
      <c r="E74" s="26"/>
      <c r="F74" s="78"/>
      <c r="G74" s="50">
        <v>11</v>
      </c>
      <c r="H74" s="27">
        <f t="shared" si="2"/>
        <v>17</v>
      </c>
    </row>
    <row r="75" spans="1:9" ht="15.75" customHeight="1">
      <c r="A75" s="3" t="s">
        <v>216</v>
      </c>
      <c r="B75" s="3" t="s">
        <v>217</v>
      </c>
      <c r="C75" s="15">
        <v>0</v>
      </c>
      <c r="D75" s="21">
        <v>0</v>
      </c>
      <c r="E75" s="26"/>
      <c r="F75" s="78"/>
      <c r="G75" s="92"/>
      <c r="H75" s="27">
        <f t="shared" si="2"/>
        <v>0</v>
      </c>
    </row>
    <row r="76" spans="1:9" ht="15.75" customHeight="1">
      <c r="A76" s="3" t="s">
        <v>190</v>
      </c>
      <c r="B76" s="3" t="s">
        <v>191</v>
      </c>
      <c r="C76" s="15">
        <v>0</v>
      </c>
      <c r="D76" s="21">
        <v>0</v>
      </c>
      <c r="E76" s="26"/>
      <c r="F76" s="78"/>
      <c r="G76" s="92"/>
      <c r="H76" s="27">
        <f t="shared" si="2"/>
        <v>0</v>
      </c>
    </row>
    <row r="77" spans="1:9" ht="15.75" customHeight="1">
      <c r="A77" s="3" t="s">
        <v>174</v>
      </c>
      <c r="B77" s="3" t="s">
        <v>175</v>
      </c>
      <c r="C77" s="15">
        <v>5</v>
      </c>
      <c r="D77" s="21">
        <v>3</v>
      </c>
      <c r="E77" s="26"/>
      <c r="F77" s="78">
        <v>7</v>
      </c>
      <c r="G77" s="92"/>
      <c r="H77" s="27">
        <f t="shared" si="2"/>
        <v>15</v>
      </c>
    </row>
    <row r="78" spans="1:9" ht="15.75" customHeight="1">
      <c r="A78" s="3" t="s">
        <v>262</v>
      </c>
      <c r="B78" s="3" t="s">
        <v>263</v>
      </c>
      <c r="C78" s="15">
        <v>5</v>
      </c>
      <c r="D78" s="21">
        <v>4</v>
      </c>
      <c r="E78" s="26"/>
      <c r="F78" s="78">
        <v>8</v>
      </c>
      <c r="G78" s="92"/>
      <c r="H78" s="27">
        <f t="shared" si="2"/>
        <v>17</v>
      </c>
    </row>
    <row r="79" spans="1:9" ht="15.75" customHeight="1">
      <c r="A79" s="3" t="s">
        <v>446</v>
      </c>
      <c r="B79" s="3" t="s">
        <v>447</v>
      </c>
      <c r="C79" s="15">
        <v>0</v>
      </c>
      <c r="D79" s="21">
        <v>0</v>
      </c>
      <c r="E79" s="26"/>
      <c r="F79" s="78"/>
      <c r="G79" s="92"/>
      <c r="H79" s="27">
        <f t="shared" ref="H79:H99" si="3">+G79+F79+E79+D79+C79</f>
        <v>0</v>
      </c>
    </row>
    <row r="80" spans="1:9" ht="15.75" customHeight="1">
      <c r="A80" s="3" t="s">
        <v>226</v>
      </c>
      <c r="B80" s="3" t="s">
        <v>227</v>
      </c>
      <c r="C80" s="15">
        <v>0</v>
      </c>
      <c r="D80" s="21">
        <v>0</v>
      </c>
      <c r="E80" s="26"/>
      <c r="F80" s="78"/>
      <c r="G80" s="92"/>
      <c r="H80" s="27">
        <f t="shared" si="3"/>
        <v>0</v>
      </c>
    </row>
    <row r="81" spans="1:8" ht="15.75" customHeight="1">
      <c r="A81" s="3" t="s">
        <v>164</v>
      </c>
      <c r="B81" s="3" t="s">
        <v>165</v>
      </c>
      <c r="C81" s="15">
        <v>0</v>
      </c>
      <c r="D81" s="21">
        <v>0</v>
      </c>
      <c r="E81" s="26"/>
      <c r="F81" s="78"/>
      <c r="G81" s="92"/>
      <c r="H81" s="27">
        <f t="shared" si="3"/>
        <v>0</v>
      </c>
    </row>
    <row r="82" spans="1:8" ht="15.75" customHeight="1">
      <c r="A82" s="3" t="s">
        <v>230</v>
      </c>
      <c r="B82" s="3" t="s">
        <v>231</v>
      </c>
      <c r="C82" s="15">
        <v>5</v>
      </c>
      <c r="D82" s="21">
        <v>4</v>
      </c>
      <c r="E82" s="26"/>
      <c r="F82" s="78">
        <v>8</v>
      </c>
      <c r="G82" s="92"/>
      <c r="H82" s="27">
        <f t="shared" si="3"/>
        <v>17</v>
      </c>
    </row>
    <row r="83" spans="1:8" ht="15.75" customHeight="1">
      <c r="A83" s="3" t="s">
        <v>240</v>
      </c>
      <c r="B83" s="3" t="s">
        <v>241</v>
      </c>
      <c r="C83" s="15">
        <v>5</v>
      </c>
      <c r="D83" s="21">
        <v>1</v>
      </c>
      <c r="E83" s="26"/>
      <c r="F83" s="78"/>
      <c r="G83" s="92"/>
      <c r="H83" s="27">
        <f t="shared" si="3"/>
        <v>6</v>
      </c>
    </row>
    <row r="84" spans="1:8" ht="15.75" customHeight="1">
      <c r="A84" s="3" t="s">
        <v>253</v>
      </c>
      <c r="B84" s="3" t="s">
        <v>254</v>
      </c>
      <c r="C84" s="15">
        <v>0</v>
      </c>
      <c r="D84" s="21">
        <v>1</v>
      </c>
      <c r="E84" s="26"/>
      <c r="F84" s="78"/>
      <c r="G84" s="92"/>
      <c r="H84" s="27">
        <f t="shared" si="3"/>
        <v>1</v>
      </c>
    </row>
    <row r="85" spans="1:8" ht="15.75" customHeight="1">
      <c r="A85" s="3" t="s">
        <v>623</v>
      </c>
      <c r="B85" s="3" t="s">
        <v>624</v>
      </c>
      <c r="C85" s="15"/>
      <c r="D85" s="21"/>
      <c r="E85" s="26"/>
      <c r="F85" s="78"/>
      <c r="G85" s="50">
        <v>15</v>
      </c>
      <c r="H85" s="27">
        <f t="shared" si="3"/>
        <v>15</v>
      </c>
    </row>
    <row r="86" spans="1:8" ht="15.75" customHeight="1">
      <c r="A86" s="3" t="s">
        <v>255</v>
      </c>
      <c r="B86" s="3" t="s">
        <v>254</v>
      </c>
      <c r="C86" s="15">
        <v>5</v>
      </c>
      <c r="D86" s="21">
        <v>1</v>
      </c>
      <c r="E86" s="26"/>
      <c r="F86" s="78"/>
      <c r="G86" s="92"/>
      <c r="H86" s="27">
        <f t="shared" si="3"/>
        <v>6</v>
      </c>
    </row>
    <row r="87" spans="1:8" ht="15.75" customHeight="1">
      <c r="A87" s="3" t="s">
        <v>245</v>
      </c>
      <c r="B87" s="3" t="s">
        <v>246</v>
      </c>
      <c r="C87" s="15">
        <v>0</v>
      </c>
      <c r="D87" s="21">
        <v>2</v>
      </c>
      <c r="E87" s="26"/>
      <c r="F87" s="78"/>
      <c r="G87" s="92"/>
      <c r="H87" s="27">
        <f t="shared" si="3"/>
        <v>2</v>
      </c>
    </row>
    <row r="88" spans="1:8" ht="15.75" customHeight="1">
      <c r="A88" s="3" t="s">
        <v>452</v>
      </c>
      <c r="B88" s="3" t="s">
        <v>453</v>
      </c>
      <c r="C88" s="15">
        <v>0</v>
      </c>
      <c r="D88" s="21">
        <v>0</v>
      </c>
      <c r="E88" s="26"/>
      <c r="F88" s="78"/>
      <c r="G88" s="92"/>
      <c r="H88" s="27">
        <f t="shared" si="3"/>
        <v>0</v>
      </c>
    </row>
    <row r="89" spans="1:8" ht="15.75" customHeight="1">
      <c r="A89" s="3" t="s">
        <v>206</v>
      </c>
      <c r="B89" s="3" t="s">
        <v>207</v>
      </c>
      <c r="C89" s="15">
        <v>0</v>
      </c>
      <c r="D89" s="21">
        <v>2</v>
      </c>
      <c r="E89" s="26"/>
      <c r="F89" s="78"/>
      <c r="G89" s="92"/>
      <c r="H89" s="27">
        <f t="shared" si="3"/>
        <v>2</v>
      </c>
    </row>
    <row r="90" spans="1:8" ht="15.75" customHeight="1">
      <c r="A90" s="3" t="s">
        <v>483</v>
      </c>
      <c r="B90" s="3" t="s">
        <v>484</v>
      </c>
      <c r="C90" s="15">
        <v>0</v>
      </c>
      <c r="D90" s="21">
        <v>0</v>
      </c>
      <c r="E90" s="26"/>
      <c r="F90" s="78">
        <v>6</v>
      </c>
      <c r="G90" s="92"/>
      <c r="H90" s="27">
        <f t="shared" si="3"/>
        <v>6</v>
      </c>
    </row>
    <row r="91" spans="1:8" ht="15.75" customHeight="1">
      <c r="A91" s="3" t="s">
        <v>208</v>
      </c>
      <c r="B91" s="3" t="s">
        <v>209</v>
      </c>
      <c r="C91" s="15">
        <v>0</v>
      </c>
      <c r="D91" s="21">
        <v>4</v>
      </c>
      <c r="E91" s="26"/>
      <c r="F91" s="78">
        <v>6</v>
      </c>
      <c r="G91" s="92"/>
      <c r="H91" s="27">
        <f t="shared" si="3"/>
        <v>10</v>
      </c>
    </row>
    <row r="92" spans="1:8" ht="15.75" customHeight="1">
      <c r="A92" s="3" t="s">
        <v>156</v>
      </c>
      <c r="B92" s="3" t="s">
        <v>157</v>
      </c>
      <c r="C92" s="15">
        <v>5</v>
      </c>
      <c r="D92" s="21">
        <v>0</v>
      </c>
      <c r="E92" s="26"/>
      <c r="F92" s="78">
        <v>7</v>
      </c>
      <c r="G92" s="92"/>
      <c r="H92" s="27">
        <f t="shared" si="3"/>
        <v>12</v>
      </c>
    </row>
    <row r="93" spans="1:8" ht="15.75" customHeight="1">
      <c r="A93" s="3" t="s">
        <v>160</v>
      </c>
      <c r="B93" s="3" t="s">
        <v>161</v>
      </c>
      <c r="C93" s="15">
        <v>0</v>
      </c>
      <c r="D93" s="21">
        <v>0</v>
      </c>
      <c r="E93" s="26"/>
      <c r="F93" s="78"/>
      <c r="G93" s="92"/>
      <c r="H93" s="27">
        <f t="shared" si="3"/>
        <v>0</v>
      </c>
    </row>
    <row r="94" spans="1:8" ht="15.75" customHeight="1">
      <c r="A94" s="3" t="s">
        <v>251</v>
      </c>
      <c r="B94" s="3" t="s">
        <v>252</v>
      </c>
      <c r="C94" s="15">
        <v>0</v>
      </c>
      <c r="D94" s="21">
        <v>2</v>
      </c>
      <c r="E94" s="26"/>
      <c r="F94" s="78">
        <v>6</v>
      </c>
      <c r="G94" s="92"/>
      <c r="H94" s="27">
        <f t="shared" si="3"/>
        <v>8</v>
      </c>
    </row>
    <row r="95" spans="1:8" ht="15.75" customHeight="1">
      <c r="A95" s="3" t="s">
        <v>499</v>
      </c>
      <c r="B95" s="3" t="s">
        <v>500</v>
      </c>
      <c r="C95" s="15">
        <v>0</v>
      </c>
      <c r="D95" s="21">
        <v>1</v>
      </c>
      <c r="E95" s="26"/>
      <c r="F95" s="78">
        <v>6</v>
      </c>
      <c r="G95" s="92"/>
      <c r="H95" s="27">
        <f t="shared" si="3"/>
        <v>7</v>
      </c>
    </row>
    <row r="96" spans="1:8" ht="15.75" customHeight="1">
      <c r="A96" s="3" t="s">
        <v>138</v>
      </c>
      <c r="B96" s="3" t="s">
        <v>139</v>
      </c>
      <c r="C96" s="15">
        <v>5</v>
      </c>
      <c r="D96" s="21">
        <v>4</v>
      </c>
      <c r="E96" s="26"/>
      <c r="F96" s="78"/>
      <c r="G96" s="92"/>
      <c r="H96" s="27">
        <f t="shared" si="3"/>
        <v>9</v>
      </c>
    </row>
    <row r="97" spans="1:9" ht="15.75" customHeight="1">
      <c r="A97" s="3" t="s">
        <v>176</v>
      </c>
      <c r="B97" s="3" t="s">
        <v>177</v>
      </c>
      <c r="C97" s="15">
        <v>0</v>
      </c>
      <c r="D97" s="21">
        <v>3</v>
      </c>
      <c r="E97" s="26"/>
      <c r="F97" s="128">
        <v>8.5</v>
      </c>
      <c r="G97" s="50">
        <v>15</v>
      </c>
      <c r="H97" s="27">
        <f t="shared" si="3"/>
        <v>26.5</v>
      </c>
      <c r="I97" s="97" t="s">
        <v>787</v>
      </c>
    </row>
    <row r="98" spans="1:9" ht="15.75" customHeight="1">
      <c r="A98" s="3" t="s">
        <v>232</v>
      </c>
      <c r="B98" s="3" t="s">
        <v>233</v>
      </c>
      <c r="C98" s="15">
        <v>5</v>
      </c>
      <c r="D98" s="21">
        <v>3</v>
      </c>
      <c r="E98" s="26">
        <v>5</v>
      </c>
      <c r="F98" s="128">
        <v>6</v>
      </c>
      <c r="G98" s="50">
        <v>14</v>
      </c>
      <c r="H98" s="23">
        <f t="shared" si="3"/>
        <v>33</v>
      </c>
    </row>
    <row r="99" spans="1:9" ht="15.75" customHeight="1">
      <c r="A99" s="3" t="s">
        <v>166</v>
      </c>
      <c r="B99" s="3" t="s">
        <v>167</v>
      </c>
      <c r="C99" s="15">
        <v>5</v>
      </c>
      <c r="D99" s="21">
        <v>3</v>
      </c>
      <c r="E99" s="26"/>
      <c r="F99" s="78">
        <v>6</v>
      </c>
      <c r="G99" s="92"/>
      <c r="H99" s="27">
        <f t="shared" si="3"/>
        <v>14</v>
      </c>
    </row>
    <row r="100" spans="1:9" ht="15.75" customHeight="1">
      <c r="A100" s="3" t="s">
        <v>505</v>
      </c>
      <c r="B100" s="3" t="s">
        <v>506</v>
      </c>
      <c r="C100" s="15">
        <v>0</v>
      </c>
      <c r="D100" s="21">
        <v>0</v>
      </c>
      <c r="E100" s="26"/>
      <c r="F100" s="78"/>
      <c r="G100" s="92"/>
      <c r="H100" s="27">
        <f>+G100+F100+E100+D100+C100</f>
        <v>0</v>
      </c>
    </row>
    <row r="101" spans="1:9" ht="15.75" customHeight="1">
      <c r="A101" s="3" t="s">
        <v>158</v>
      </c>
      <c r="B101" s="3" t="s">
        <v>159</v>
      </c>
      <c r="C101" s="15">
        <v>0</v>
      </c>
      <c r="D101" s="21">
        <v>0</v>
      </c>
      <c r="E101" s="26"/>
      <c r="F101" s="78"/>
      <c r="G101" s="92"/>
      <c r="H101" s="27">
        <f>+G101+F101+E101+D101+C101</f>
        <v>0</v>
      </c>
    </row>
    <row r="102" spans="1:9" ht="15.75" customHeight="1">
      <c r="A102" s="3" t="s">
        <v>162</v>
      </c>
      <c r="B102" s="3" t="s">
        <v>163</v>
      </c>
      <c r="C102" s="15">
        <v>0</v>
      </c>
      <c r="D102" s="21">
        <v>3</v>
      </c>
      <c r="E102" s="26"/>
      <c r="F102" s="78"/>
      <c r="G102" s="50"/>
      <c r="H102" s="27">
        <f>+G102+F102+E102+D102+C102</f>
        <v>3</v>
      </c>
    </row>
    <row r="103" spans="1:9" ht="15.75" customHeight="1">
      <c r="A103" s="3" t="s">
        <v>182</v>
      </c>
      <c r="B103" s="3" t="s">
        <v>183</v>
      </c>
      <c r="C103" s="15">
        <v>0</v>
      </c>
      <c r="D103" s="21">
        <v>0</v>
      </c>
      <c r="E103" s="26"/>
      <c r="F103" s="78">
        <v>8</v>
      </c>
      <c r="G103" s="50"/>
      <c r="H103" s="27">
        <f>+G103+F103+E103+D103+C103</f>
        <v>8</v>
      </c>
    </row>
    <row r="104" spans="1:9" ht="15.75" customHeight="1">
      <c r="A104" s="3" t="s">
        <v>168</v>
      </c>
      <c r="B104" s="3" t="s">
        <v>169</v>
      </c>
      <c r="C104" s="15">
        <v>5</v>
      </c>
      <c r="D104" s="21">
        <v>5</v>
      </c>
      <c r="E104" s="26"/>
      <c r="F104" s="78">
        <v>6</v>
      </c>
      <c r="G104" s="50"/>
      <c r="H104" s="27">
        <f>+G104+F104+E104+D104+C104</f>
        <v>16</v>
      </c>
    </row>
    <row r="105" spans="1:9" ht="15.75" customHeight="1">
      <c r="A105" s="3" t="s">
        <v>214</v>
      </c>
      <c r="B105" s="3" t="s">
        <v>215</v>
      </c>
      <c r="C105" s="15">
        <v>0</v>
      </c>
      <c r="D105" s="21">
        <v>0</v>
      </c>
      <c r="E105" s="26"/>
      <c r="F105" s="78"/>
      <c r="G105" s="92"/>
      <c r="H105" s="27">
        <f t="shared" ref="H105:H127" si="4">+G105+F105+E105+D105+C105</f>
        <v>0</v>
      </c>
    </row>
    <row r="106" spans="1:9" ht="15.75" customHeight="1">
      <c r="A106" s="3" t="s">
        <v>1025</v>
      </c>
      <c r="B106" s="79" t="s">
        <v>1024</v>
      </c>
      <c r="C106" s="15">
        <v>5</v>
      </c>
      <c r="D106" s="21">
        <v>6</v>
      </c>
      <c r="E106" s="26"/>
      <c r="F106" s="78">
        <v>6</v>
      </c>
      <c r="G106" s="92"/>
      <c r="H106" s="27">
        <f t="shared" si="4"/>
        <v>17</v>
      </c>
    </row>
    <row r="107" spans="1:9" ht="15.75" customHeight="1">
      <c r="A107" s="3" t="s">
        <v>234</v>
      </c>
      <c r="B107" s="3" t="s">
        <v>235</v>
      </c>
      <c r="C107" s="15">
        <v>5</v>
      </c>
      <c r="D107" s="21">
        <v>4</v>
      </c>
      <c r="E107" s="26"/>
      <c r="F107" s="128">
        <v>9.5</v>
      </c>
      <c r="G107" s="50">
        <v>15</v>
      </c>
      <c r="H107" s="23">
        <f t="shared" si="4"/>
        <v>33.5</v>
      </c>
    </row>
    <row r="108" spans="1:9" ht="15.75" customHeight="1">
      <c r="A108" s="8" t="s">
        <v>152</v>
      </c>
      <c r="B108" s="3" t="s">
        <v>153</v>
      </c>
      <c r="C108" s="15">
        <v>0</v>
      </c>
      <c r="D108" s="21">
        <v>2</v>
      </c>
      <c r="E108" s="26"/>
      <c r="F108" s="78"/>
      <c r="G108" s="92"/>
      <c r="H108" s="27">
        <f t="shared" si="4"/>
        <v>2</v>
      </c>
    </row>
    <row r="109" spans="1:9" ht="15.75" customHeight="1">
      <c r="A109" s="3" t="s">
        <v>218</v>
      </c>
      <c r="B109" s="3" t="s">
        <v>219</v>
      </c>
      <c r="C109" s="15">
        <v>5</v>
      </c>
      <c r="D109" s="21">
        <v>4</v>
      </c>
      <c r="E109" s="26"/>
      <c r="F109" s="78"/>
      <c r="G109" s="92"/>
      <c r="H109" s="27">
        <f t="shared" si="4"/>
        <v>9</v>
      </c>
    </row>
    <row r="110" spans="1:9" ht="15.75" customHeight="1">
      <c r="A110" s="3" t="s">
        <v>144</v>
      </c>
      <c r="B110" s="3" t="s">
        <v>145</v>
      </c>
      <c r="C110" s="15">
        <v>0</v>
      </c>
      <c r="D110" s="21">
        <v>6</v>
      </c>
      <c r="E110" s="26"/>
      <c r="F110" s="78"/>
      <c r="G110" s="92"/>
      <c r="H110" s="27">
        <f t="shared" si="4"/>
        <v>6</v>
      </c>
    </row>
    <row r="111" spans="1:9" ht="15.75" customHeight="1">
      <c r="A111" s="3" t="s">
        <v>247</v>
      </c>
      <c r="B111" s="3" t="s">
        <v>248</v>
      </c>
      <c r="C111" s="15">
        <v>0</v>
      </c>
      <c r="D111" s="21">
        <v>0</v>
      </c>
      <c r="E111" s="26"/>
      <c r="F111" s="78"/>
      <c r="G111" s="92"/>
      <c r="H111" s="27">
        <f t="shared" si="4"/>
        <v>0</v>
      </c>
    </row>
    <row r="112" spans="1:9" ht="15.75" customHeight="1">
      <c r="A112" s="79" t="s">
        <v>880</v>
      </c>
      <c r="B112" s="79" t="s">
        <v>879</v>
      </c>
      <c r="C112" s="15">
        <v>5</v>
      </c>
      <c r="D112" s="21">
        <v>2</v>
      </c>
      <c r="E112" s="26"/>
      <c r="F112" s="78">
        <v>6</v>
      </c>
      <c r="G112" s="50">
        <v>13</v>
      </c>
      <c r="H112" s="27">
        <f t="shared" si="4"/>
        <v>26</v>
      </c>
      <c r="I112" s="97" t="s">
        <v>787</v>
      </c>
    </row>
    <row r="113" spans="1:9" ht="15.75" customHeight="1">
      <c r="A113" s="3" t="s">
        <v>204</v>
      </c>
      <c r="B113" s="3" t="s">
        <v>205</v>
      </c>
      <c r="C113" s="15">
        <v>0</v>
      </c>
      <c r="D113" s="21">
        <v>4</v>
      </c>
      <c r="E113" s="26"/>
      <c r="F113" s="78"/>
      <c r="G113" s="92"/>
      <c r="H113" s="27">
        <f t="shared" si="4"/>
        <v>4</v>
      </c>
    </row>
    <row r="114" spans="1:9" ht="15.75" customHeight="1">
      <c r="A114" s="3" t="s">
        <v>142</v>
      </c>
      <c r="B114" s="3" t="s">
        <v>143</v>
      </c>
      <c r="C114" s="15">
        <v>5</v>
      </c>
      <c r="D114" s="21">
        <v>8</v>
      </c>
      <c r="E114" s="26">
        <v>8</v>
      </c>
      <c r="F114" s="78">
        <v>6</v>
      </c>
      <c r="G114" s="50">
        <v>11</v>
      </c>
      <c r="H114" s="23">
        <f t="shared" si="4"/>
        <v>38</v>
      </c>
    </row>
    <row r="115" spans="1:9" ht="15.75" customHeight="1">
      <c r="A115" s="3" t="s">
        <v>222</v>
      </c>
      <c r="B115" s="3" t="s">
        <v>223</v>
      </c>
      <c r="C115" s="15">
        <v>0</v>
      </c>
      <c r="D115" s="21">
        <v>0</v>
      </c>
      <c r="E115" s="26"/>
      <c r="F115" s="78"/>
      <c r="G115" s="92"/>
      <c r="H115" s="27">
        <f t="shared" si="4"/>
        <v>0</v>
      </c>
    </row>
    <row r="116" spans="1:9" ht="15.75" customHeight="1">
      <c r="A116" s="3" t="s">
        <v>186</v>
      </c>
      <c r="B116" s="3" t="s">
        <v>187</v>
      </c>
      <c r="C116" s="15">
        <v>0</v>
      </c>
      <c r="D116" s="21">
        <v>1</v>
      </c>
      <c r="E116" s="26"/>
      <c r="F116" s="78"/>
      <c r="G116" s="92"/>
      <c r="H116" s="27">
        <f t="shared" si="4"/>
        <v>1</v>
      </c>
    </row>
    <row r="117" spans="1:9" ht="15.75" customHeight="1">
      <c r="A117" s="3" t="s">
        <v>481</v>
      </c>
      <c r="B117" s="3" t="s">
        <v>482</v>
      </c>
      <c r="C117" s="15">
        <v>0</v>
      </c>
      <c r="D117" s="21">
        <v>1</v>
      </c>
      <c r="E117" s="26"/>
      <c r="F117" s="78"/>
      <c r="G117" s="92"/>
      <c r="H117" s="27">
        <f t="shared" si="4"/>
        <v>1</v>
      </c>
    </row>
    <row r="118" spans="1:9" ht="15.75" customHeight="1">
      <c r="A118" s="79" t="s">
        <v>1017</v>
      </c>
      <c r="B118" s="79" t="s">
        <v>1013</v>
      </c>
      <c r="C118" s="15">
        <v>5</v>
      </c>
      <c r="D118" s="21">
        <v>4</v>
      </c>
      <c r="E118" s="26"/>
      <c r="F118" s="128">
        <v>8</v>
      </c>
      <c r="G118" s="50"/>
      <c r="H118" s="27">
        <f t="shared" si="4"/>
        <v>17</v>
      </c>
      <c r="I118" s="97"/>
    </row>
    <row r="119" spans="1:9" ht="15.75" customHeight="1">
      <c r="A119" s="3" t="s">
        <v>466</v>
      </c>
      <c r="B119" s="3" t="s">
        <v>467</v>
      </c>
      <c r="C119" s="15">
        <v>0</v>
      </c>
      <c r="D119" s="21">
        <v>0</v>
      </c>
      <c r="E119" s="26"/>
      <c r="F119" s="78">
        <v>8</v>
      </c>
      <c r="G119" s="92"/>
      <c r="H119" s="27">
        <f t="shared" si="4"/>
        <v>8</v>
      </c>
    </row>
    <row r="120" spans="1:9" ht="15.75" customHeight="1">
      <c r="A120" s="3" t="s">
        <v>440</v>
      </c>
      <c r="B120" s="3" t="s">
        <v>441</v>
      </c>
      <c r="C120" s="15">
        <v>0</v>
      </c>
      <c r="D120" s="21">
        <v>0</v>
      </c>
      <c r="E120" s="26"/>
      <c r="F120" s="78"/>
      <c r="G120" s="92"/>
      <c r="H120" s="27">
        <f t="shared" si="4"/>
        <v>0</v>
      </c>
    </row>
    <row r="121" spans="1:9" ht="15.75" customHeight="1">
      <c r="A121" s="3" t="s">
        <v>200</v>
      </c>
      <c r="B121" s="3" t="s">
        <v>201</v>
      </c>
      <c r="C121" s="15">
        <v>0</v>
      </c>
      <c r="D121" s="21">
        <v>3</v>
      </c>
      <c r="E121" s="26"/>
      <c r="F121" s="78"/>
      <c r="G121" s="92"/>
      <c r="H121" s="27">
        <f t="shared" si="4"/>
        <v>3</v>
      </c>
    </row>
    <row r="122" spans="1:9" ht="15.75" customHeight="1">
      <c r="A122" s="93" t="s">
        <v>714</v>
      </c>
      <c r="B122" s="51" t="s">
        <v>715</v>
      </c>
      <c r="C122" s="15">
        <v>5</v>
      </c>
      <c r="D122" s="21">
        <v>1</v>
      </c>
      <c r="E122" s="26"/>
      <c r="F122" s="78">
        <v>6</v>
      </c>
      <c r="G122" s="50">
        <v>12</v>
      </c>
      <c r="H122" s="27">
        <f t="shared" si="4"/>
        <v>24</v>
      </c>
      <c r="I122" s="97" t="s">
        <v>787</v>
      </c>
    </row>
    <row r="123" spans="1:9" ht="15.75" customHeight="1">
      <c r="A123" s="3" t="s">
        <v>210</v>
      </c>
      <c r="B123" s="3" t="s">
        <v>211</v>
      </c>
      <c r="C123" s="15">
        <v>5</v>
      </c>
      <c r="D123" s="21">
        <v>5</v>
      </c>
      <c r="E123" s="26"/>
      <c r="F123" s="78">
        <v>6</v>
      </c>
      <c r="G123" s="50">
        <v>12</v>
      </c>
      <c r="H123" s="23">
        <f t="shared" si="4"/>
        <v>28</v>
      </c>
    </row>
    <row r="124" spans="1:9" ht="15.75" customHeight="1">
      <c r="A124" s="3" t="s">
        <v>509</v>
      </c>
      <c r="B124" s="3" t="s">
        <v>510</v>
      </c>
      <c r="C124" s="15">
        <v>0</v>
      </c>
      <c r="D124" s="21">
        <v>0</v>
      </c>
      <c r="E124" s="26"/>
      <c r="F124" s="78">
        <v>7</v>
      </c>
      <c r="G124" s="92"/>
      <c r="H124" s="27">
        <f t="shared" si="4"/>
        <v>7</v>
      </c>
    </row>
    <row r="125" spans="1:9" ht="15.75" customHeight="1">
      <c r="A125" s="79" t="s">
        <v>822</v>
      </c>
      <c r="B125" s="79" t="s">
        <v>821</v>
      </c>
      <c r="C125" s="15">
        <v>5</v>
      </c>
      <c r="D125" s="21">
        <v>5</v>
      </c>
      <c r="E125" s="26"/>
      <c r="F125" s="78">
        <v>10</v>
      </c>
      <c r="G125" s="50">
        <v>20</v>
      </c>
      <c r="H125" s="23">
        <f t="shared" si="4"/>
        <v>40</v>
      </c>
    </row>
    <row r="126" spans="1:9" ht="15.75" customHeight="1">
      <c r="A126" s="3" t="s">
        <v>148</v>
      </c>
      <c r="B126" s="3" t="s">
        <v>149</v>
      </c>
      <c r="C126" s="15">
        <v>0</v>
      </c>
      <c r="D126" s="21">
        <v>1</v>
      </c>
      <c r="E126" s="26"/>
      <c r="F126" s="78"/>
      <c r="G126" s="92"/>
      <c r="H126" s="27">
        <f t="shared" si="4"/>
        <v>1</v>
      </c>
    </row>
    <row r="127" spans="1:9" ht="15.75" customHeight="1">
      <c r="A127" s="3" t="s">
        <v>258</v>
      </c>
      <c r="B127" s="3" t="s">
        <v>259</v>
      </c>
      <c r="C127" s="15">
        <v>0</v>
      </c>
      <c r="D127" s="21">
        <v>0</v>
      </c>
      <c r="E127" s="26"/>
      <c r="F127" s="78"/>
      <c r="G127" s="92"/>
      <c r="H127" s="27">
        <f t="shared" si="4"/>
        <v>0</v>
      </c>
    </row>
    <row r="128" spans="1:9" ht="15.75" customHeight="1">
      <c r="A128" s="3" t="s">
        <v>297</v>
      </c>
      <c r="B128" s="3" t="s">
        <v>296</v>
      </c>
      <c r="C128" s="15">
        <v>0</v>
      </c>
      <c r="D128" s="21">
        <v>1</v>
      </c>
      <c r="E128" s="26"/>
      <c r="F128" s="78"/>
      <c r="G128" s="92"/>
      <c r="H128" s="27">
        <f t="shared" ref="H128:H142" si="5">+G128+F128+E128+D128+C128</f>
        <v>1</v>
      </c>
    </row>
    <row r="129" spans="1:9" ht="15.75" customHeight="1">
      <c r="A129" s="3" t="s">
        <v>202</v>
      </c>
      <c r="B129" s="3" t="s">
        <v>203</v>
      </c>
      <c r="C129" s="15">
        <v>0</v>
      </c>
      <c r="D129" s="21">
        <v>0</v>
      </c>
      <c r="E129" s="26"/>
      <c r="F129" s="78"/>
      <c r="G129" s="92"/>
      <c r="H129" s="27">
        <f t="shared" si="5"/>
        <v>0</v>
      </c>
    </row>
    <row r="130" spans="1:9" ht="15.75" customHeight="1">
      <c r="A130" s="3" t="s">
        <v>260</v>
      </c>
      <c r="B130" s="3" t="s">
        <v>261</v>
      </c>
      <c r="C130" s="15">
        <v>0</v>
      </c>
      <c r="D130" s="21">
        <v>0</v>
      </c>
      <c r="E130" s="26"/>
      <c r="F130" s="78"/>
      <c r="G130" s="92"/>
      <c r="H130" s="27">
        <f t="shared" si="5"/>
        <v>0</v>
      </c>
    </row>
    <row r="131" spans="1:9" ht="15.75" customHeight="1">
      <c r="A131" s="3" t="s">
        <v>485</v>
      </c>
      <c r="B131" s="3" t="s">
        <v>486</v>
      </c>
      <c r="C131" s="15">
        <v>5</v>
      </c>
      <c r="D131" s="21">
        <v>5</v>
      </c>
      <c r="E131" s="26"/>
      <c r="F131" s="78"/>
      <c r="G131" s="92"/>
      <c r="H131" s="27">
        <f t="shared" si="5"/>
        <v>10</v>
      </c>
    </row>
    <row r="132" spans="1:9" ht="15.75" customHeight="1">
      <c r="A132" s="3" t="s">
        <v>474</v>
      </c>
      <c r="B132" s="3" t="s">
        <v>475</v>
      </c>
      <c r="C132" s="15">
        <v>5</v>
      </c>
      <c r="D132" s="21">
        <v>1</v>
      </c>
      <c r="E132" s="26"/>
      <c r="F132" s="78"/>
      <c r="G132" s="92"/>
      <c r="H132" s="27">
        <f t="shared" si="5"/>
        <v>6</v>
      </c>
    </row>
    <row r="133" spans="1:9" ht="15.75" customHeight="1">
      <c r="A133" s="3" t="s">
        <v>172</v>
      </c>
      <c r="B133" s="3" t="s">
        <v>173</v>
      </c>
      <c r="C133" s="15">
        <v>0</v>
      </c>
      <c r="D133" s="21">
        <v>0</v>
      </c>
      <c r="E133" s="26"/>
      <c r="F133" s="78"/>
      <c r="G133" s="92"/>
      <c r="H133" s="27">
        <f t="shared" si="5"/>
        <v>0</v>
      </c>
    </row>
    <row r="134" spans="1:9" ht="15.75" customHeight="1">
      <c r="A134" s="3" t="s">
        <v>224</v>
      </c>
      <c r="B134" s="3" t="s">
        <v>225</v>
      </c>
      <c r="C134" s="15">
        <v>0</v>
      </c>
      <c r="D134" s="21">
        <v>3</v>
      </c>
      <c r="E134" s="26">
        <v>6</v>
      </c>
      <c r="F134" s="84"/>
      <c r="G134" s="92"/>
      <c r="H134" s="27">
        <f t="shared" si="5"/>
        <v>9</v>
      </c>
    </row>
    <row r="135" spans="1:9" ht="15.75" customHeight="1">
      <c r="A135" s="93" t="s">
        <v>770</v>
      </c>
      <c r="B135" s="51" t="s">
        <v>566</v>
      </c>
      <c r="C135" s="15">
        <v>0</v>
      </c>
      <c r="D135" s="21">
        <v>0</v>
      </c>
      <c r="E135" s="26"/>
      <c r="F135" s="78">
        <v>7</v>
      </c>
      <c r="G135" s="92"/>
      <c r="H135" s="27">
        <f t="shared" si="5"/>
        <v>7</v>
      </c>
    </row>
    <row r="136" spans="1:9" ht="15.75" customHeight="1">
      <c r="A136" s="3" t="s">
        <v>136</v>
      </c>
      <c r="B136" s="3" t="s">
        <v>137</v>
      </c>
      <c r="C136" s="15">
        <v>5</v>
      </c>
      <c r="D136" s="21">
        <v>2</v>
      </c>
      <c r="E136" s="26"/>
      <c r="F136" s="78"/>
      <c r="G136" s="92"/>
      <c r="H136" s="27">
        <f t="shared" si="5"/>
        <v>7</v>
      </c>
    </row>
    <row r="137" spans="1:9" ht="15.75" customHeight="1">
      <c r="A137" s="3" t="s">
        <v>244</v>
      </c>
      <c r="B137" s="3" t="s">
        <v>137</v>
      </c>
      <c r="C137" s="15">
        <v>5</v>
      </c>
      <c r="D137" s="21">
        <v>2</v>
      </c>
      <c r="E137" s="26"/>
      <c r="F137" s="78"/>
      <c r="G137" s="92"/>
      <c r="H137" s="27">
        <f t="shared" si="5"/>
        <v>7</v>
      </c>
    </row>
    <row r="138" spans="1:9" ht="15.75" customHeight="1">
      <c r="A138" s="3" t="s">
        <v>468</v>
      </c>
      <c r="B138" s="3" t="s">
        <v>469</v>
      </c>
      <c r="C138" s="15">
        <v>0</v>
      </c>
      <c r="D138" s="21">
        <v>1</v>
      </c>
      <c r="E138" s="26"/>
      <c r="F138" s="78">
        <v>6</v>
      </c>
      <c r="G138" s="126">
        <v>16</v>
      </c>
      <c r="H138" s="27">
        <f t="shared" si="5"/>
        <v>23</v>
      </c>
      <c r="I138" s="97" t="s">
        <v>787</v>
      </c>
    </row>
    <row r="139" spans="1:9" ht="15.75" customHeight="1">
      <c r="A139" s="3" t="s">
        <v>180</v>
      </c>
      <c r="B139" s="3" t="s">
        <v>181</v>
      </c>
      <c r="C139" s="15">
        <v>0</v>
      </c>
      <c r="D139" s="21">
        <v>0</v>
      </c>
      <c r="E139" s="26"/>
      <c r="F139" s="78"/>
      <c r="G139" s="92"/>
      <c r="H139" s="27">
        <f t="shared" si="5"/>
        <v>0</v>
      </c>
    </row>
    <row r="140" spans="1:9" ht="15.75" customHeight="1">
      <c r="A140" s="4" t="s">
        <v>319</v>
      </c>
      <c r="B140" s="9" t="s">
        <v>295</v>
      </c>
      <c r="C140" s="15">
        <v>5</v>
      </c>
      <c r="D140" s="21">
        <v>0</v>
      </c>
      <c r="E140" s="26"/>
      <c r="F140" s="129">
        <v>7</v>
      </c>
      <c r="G140" s="50">
        <v>14</v>
      </c>
      <c r="H140" s="27">
        <f t="shared" si="5"/>
        <v>26</v>
      </c>
      <c r="I140" s="97" t="s">
        <v>787</v>
      </c>
    </row>
    <row r="141" spans="1:9" ht="15.75" customHeight="1">
      <c r="A141" s="100" t="s">
        <v>846</v>
      </c>
      <c r="B141" s="71" t="s">
        <v>845</v>
      </c>
      <c r="C141" s="15">
        <v>5</v>
      </c>
      <c r="D141" s="21"/>
      <c r="E141" s="26"/>
      <c r="F141" s="84">
        <v>6</v>
      </c>
      <c r="G141" s="92"/>
      <c r="H141" s="27">
        <f t="shared" si="5"/>
        <v>11</v>
      </c>
    </row>
    <row r="142" spans="1:9" ht="15.75" customHeight="1">
      <c r="A142" s="3" t="s">
        <v>220</v>
      </c>
      <c r="B142" s="3" t="s">
        <v>221</v>
      </c>
      <c r="C142" s="15">
        <v>0</v>
      </c>
      <c r="D142" s="21">
        <v>0</v>
      </c>
      <c r="E142" s="26"/>
      <c r="F142" s="78"/>
      <c r="G142" s="92"/>
      <c r="H142" s="27">
        <f t="shared" si="5"/>
        <v>0</v>
      </c>
    </row>
    <row r="143" spans="1:9" ht="15.75" customHeight="1">
      <c r="A143" s="3" t="s">
        <v>416</v>
      </c>
      <c r="B143" s="3" t="s">
        <v>417</v>
      </c>
      <c r="C143" s="15">
        <v>0</v>
      </c>
      <c r="D143" s="21">
        <v>0</v>
      </c>
      <c r="E143" s="26"/>
      <c r="F143" s="84"/>
      <c r="G143" s="92"/>
      <c r="H143" s="27">
        <f t="shared" ref="H143:H191" si="6">+G143+F143+E143+D143+C143</f>
        <v>0</v>
      </c>
    </row>
    <row r="144" spans="1:9" ht="15.75" customHeight="1">
      <c r="A144" s="93" t="s">
        <v>658</v>
      </c>
      <c r="B144" s="51" t="s">
        <v>771</v>
      </c>
      <c r="C144" s="15">
        <v>0</v>
      </c>
      <c r="D144" s="21">
        <v>0</v>
      </c>
      <c r="E144" s="26"/>
      <c r="F144" s="84">
        <v>7</v>
      </c>
      <c r="G144" s="92"/>
      <c r="H144" s="27">
        <f t="shared" si="6"/>
        <v>7</v>
      </c>
    </row>
    <row r="145" spans="1:8" ht="15.75" customHeight="1">
      <c r="A145" s="3" t="s">
        <v>400</v>
      </c>
      <c r="B145" s="3" t="s">
        <v>401</v>
      </c>
      <c r="C145" s="15">
        <v>0</v>
      </c>
      <c r="D145" s="21">
        <v>0</v>
      </c>
      <c r="E145" s="26"/>
      <c r="F145" s="84"/>
      <c r="G145" s="92"/>
      <c r="H145" s="27">
        <f t="shared" si="6"/>
        <v>0</v>
      </c>
    </row>
    <row r="146" spans="1:8" ht="15.75" customHeight="1">
      <c r="A146" s="5" t="s">
        <v>1023</v>
      </c>
      <c r="B146" s="79" t="s">
        <v>1022</v>
      </c>
      <c r="C146" s="15"/>
      <c r="D146" s="21"/>
      <c r="E146" s="26"/>
      <c r="F146" s="84">
        <v>9</v>
      </c>
      <c r="G146" s="92"/>
      <c r="H146" s="27">
        <f t="shared" si="6"/>
        <v>9</v>
      </c>
    </row>
    <row r="147" spans="1:8" ht="15.75" customHeight="1">
      <c r="A147" s="5" t="s">
        <v>348</v>
      </c>
      <c r="B147" s="5" t="s">
        <v>349</v>
      </c>
      <c r="C147" s="15">
        <v>0</v>
      </c>
      <c r="D147" s="21">
        <v>0</v>
      </c>
      <c r="E147" s="26"/>
      <c r="F147" s="119"/>
      <c r="G147" s="17"/>
      <c r="H147" s="27">
        <f t="shared" si="6"/>
        <v>0</v>
      </c>
    </row>
    <row r="148" spans="1:8" ht="15.75" customHeight="1">
      <c r="A148" s="3" t="s">
        <v>326</v>
      </c>
      <c r="B148" s="3" t="s">
        <v>327</v>
      </c>
      <c r="C148" s="15">
        <v>0</v>
      </c>
      <c r="D148" s="21">
        <v>0</v>
      </c>
      <c r="E148" s="26"/>
      <c r="F148" s="84"/>
      <c r="G148" s="50"/>
      <c r="H148" s="27">
        <f t="shared" si="6"/>
        <v>0</v>
      </c>
    </row>
    <row r="149" spans="1:8" ht="15.75" customHeight="1">
      <c r="A149" s="3" t="s">
        <v>420</v>
      </c>
      <c r="B149" s="3" t="s">
        <v>421</v>
      </c>
      <c r="C149" s="15">
        <v>0</v>
      </c>
      <c r="D149" s="21">
        <v>0</v>
      </c>
      <c r="E149" s="26"/>
      <c r="F149" s="84"/>
      <c r="G149" s="92"/>
      <c r="H149" s="27">
        <f t="shared" si="6"/>
        <v>0</v>
      </c>
    </row>
    <row r="150" spans="1:8" ht="15.75" customHeight="1">
      <c r="A150" s="3" t="s">
        <v>336</v>
      </c>
      <c r="B150" s="3" t="s">
        <v>337</v>
      </c>
      <c r="C150" s="15">
        <v>5</v>
      </c>
      <c r="D150" s="21">
        <v>1</v>
      </c>
      <c r="E150" s="26"/>
      <c r="F150" s="84"/>
      <c r="G150" s="92"/>
      <c r="H150" s="27">
        <f t="shared" si="6"/>
        <v>6</v>
      </c>
    </row>
    <row r="151" spans="1:8" ht="15.75" customHeight="1">
      <c r="A151" s="3" t="s">
        <v>501</v>
      </c>
      <c r="B151" s="3" t="s">
        <v>502</v>
      </c>
      <c r="C151" s="15">
        <v>0</v>
      </c>
      <c r="D151" s="21">
        <v>0</v>
      </c>
      <c r="E151" s="26"/>
      <c r="F151" s="78"/>
      <c r="G151" s="92"/>
      <c r="H151" s="27">
        <f t="shared" si="6"/>
        <v>0</v>
      </c>
    </row>
    <row r="152" spans="1:8" ht="15.75" customHeight="1">
      <c r="A152" s="3" t="s">
        <v>436</v>
      </c>
      <c r="B152" s="3" t="s">
        <v>437</v>
      </c>
      <c r="C152" s="15">
        <v>5</v>
      </c>
      <c r="D152" s="21">
        <v>1</v>
      </c>
      <c r="E152" s="26"/>
      <c r="F152" s="84">
        <v>8</v>
      </c>
      <c r="G152" s="50"/>
      <c r="H152" s="27">
        <f t="shared" si="6"/>
        <v>14</v>
      </c>
    </row>
    <row r="153" spans="1:8" ht="15.75" customHeight="1">
      <c r="A153" s="10" t="s">
        <v>422</v>
      </c>
      <c r="B153" s="5" t="s">
        <v>423</v>
      </c>
      <c r="C153" s="15">
        <v>0</v>
      </c>
      <c r="D153" s="21">
        <v>1</v>
      </c>
      <c r="E153" s="26"/>
      <c r="F153" s="119">
        <v>6</v>
      </c>
      <c r="G153" s="17"/>
      <c r="H153" s="27">
        <f t="shared" si="6"/>
        <v>7</v>
      </c>
    </row>
    <row r="154" spans="1:8" ht="15.75" customHeight="1">
      <c r="A154" s="8" t="s">
        <v>269</v>
      </c>
      <c r="B154" s="8" t="s">
        <v>268</v>
      </c>
      <c r="C154" s="15">
        <v>5</v>
      </c>
      <c r="D154" s="21">
        <v>10</v>
      </c>
      <c r="E154" s="26">
        <v>7</v>
      </c>
      <c r="F154" s="78">
        <v>6</v>
      </c>
      <c r="G154" s="50">
        <v>13</v>
      </c>
      <c r="H154" s="23">
        <f t="shared" si="6"/>
        <v>41</v>
      </c>
    </row>
    <row r="155" spans="1:8" ht="15.75" customHeight="1">
      <c r="A155" s="3" t="s">
        <v>364</v>
      </c>
      <c r="B155" s="3" t="s">
        <v>365</v>
      </c>
      <c r="C155" s="15">
        <v>5</v>
      </c>
      <c r="D155" s="21">
        <v>8</v>
      </c>
      <c r="E155" s="26"/>
      <c r="F155" s="91"/>
      <c r="G155" s="50"/>
      <c r="H155" s="27">
        <f t="shared" si="6"/>
        <v>13</v>
      </c>
    </row>
    <row r="156" spans="1:8" ht="15.75" customHeight="1">
      <c r="A156" s="4" t="s">
        <v>320</v>
      </c>
      <c r="B156" s="9" t="s">
        <v>321</v>
      </c>
      <c r="C156" s="15">
        <v>0</v>
      </c>
      <c r="D156" s="21">
        <v>0</v>
      </c>
      <c r="E156" s="26"/>
      <c r="F156" s="84"/>
      <c r="G156" s="92"/>
      <c r="H156" s="27">
        <f t="shared" si="6"/>
        <v>0</v>
      </c>
    </row>
    <row r="157" spans="1:8" ht="15.75" customHeight="1">
      <c r="A157" s="3" t="s">
        <v>320</v>
      </c>
      <c r="B157" s="3" t="s">
        <v>478</v>
      </c>
      <c r="C157" s="15">
        <v>0</v>
      </c>
      <c r="D157" s="21">
        <v>0</v>
      </c>
      <c r="E157" s="26"/>
      <c r="F157" s="78"/>
      <c r="G157" s="92"/>
      <c r="H157" s="27">
        <f t="shared" si="6"/>
        <v>0</v>
      </c>
    </row>
    <row r="158" spans="1:8" ht="15.75" customHeight="1">
      <c r="A158" s="3" t="s">
        <v>424</v>
      </c>
      <c r="B158" s="3" t="s">
        <v>425</v>
      </c>
      <c r="C158" s="15">
        <v>0</v>
      </c>
      <c r="D158" s="21">
        <v>0</v>
      </c>
      <c r="E158" s="26"/>
      <c r="F158" s="84"/>
      <c r="G158" s="92"/>
      <c r="H158" s="27">
        <f t="shared" si="6"/>
        <v>0</v>
      </c>
    </row>
    <row r="159" spans="1:8" ht="15.75" customHeight="1">
      <c r="A159" s="3" t="s">
        <v>370</v>
      </c>
      <c r="B159" s="3" t="s">
        <v>371</v>
      </c>
      <c r="C159" s="15">
        <v>5</v>
      </c>
      <c r="D159" s="21">
        <v>2</v>
      </c>
      <c r="E159" s="26"/>
      <c r="F159" s="84"/>
      <c r="G159" s="92"/>
      <c r="H159" s="27">
        <f t="shared" si="6"/>
        <v>7</v>
      </c>
    </row>
    <row r="160" spans="1:8" ht="15.75" customHeight="1">
      <c r="A160" s="8" t="s">
        <v>299</v>
      </c>
      <c r="B160" s="8" t="s">
        <v>298</v>
      </c>
      <c r="C160" s="15">
        <v>0</v>
      </c>
      <c r="D160" s="21">
        <v>0</v>
      </c>
      <c r="E160" s="26"/>
      <c r="F160" s="78"/>
      <c r="G160" s="92"/>
      <c r="H160" s="27">
        <f t="shared" si="6"/>
        <v>0</v>
      </c>
    </row>
    <row r="161" spans="1:8" ht="15.75" customHeight="1">
      <c r="A161" s="3" t="s">
        <v>356</v>
      </c>
      <c r="B161" s="3" t="s">
        <v>357</v>
      </c>
      <c r="C161" s="15">
        <v>0</v>
      </c>
      <c r="D161" s="21">
        <v>0</v>
      </c>
      <c r="E161" s="26"/>
      <c r="F161" s="84"/>
      <c r="G161" s="92"/>
      <c r="H161" s="27">
        <f t="shared" si="6"/>
        <v>0</v>
      </c>
    </row>
    <row r="162" spans="1:8" ht="15.75" customHeight="1">
      <c r="A162" s="3" t="s">
        <v>513</v>
      </c>
      <c r="B162" s="3" t="s">
        <v>514</v>
      </c>
      <c r="C162" s="15">
        <v>0</v>
      </c>
      <c r="D162" s="21">
        <v>0</v>
      </c>
      <c r="E162" s="26"/>
      <c r="F162" s="78">
        <v>6</v>
      </c>
      <c r="G162" s="92"/>
      <c r="H162" s="27">
        <f t="shared" si="6"/>
        <v>6</v>
      </c>
    </row>
    <row r="163" spans="1:8" ht="15.75" customHeight="1">
      <c r="A163" s="3" t="s">
        <v>358</v>
      </c>
      <c r="B163" s="3" t="s">
        <v>359</v>
      </c>
      <c r="C163" s="15">
        <v>5</v>
      </c>
      <c r="D163" s="21">
        <v>2</v>
      </c>
      <c r="E163" s="26"/>
      <c r="F163" s="84">
        <v>6</v>
      </c>
      <c r="G163" s="121"/>
      <c r="H163" s="27">
        <v>13</v>
      </c>
    </row>
    <row r="164" spans="1:8" ht="15.75" customHeight="1">
      <c r="A164" s="3" t="s">
        <v>412</v>
      </c>
      <c r="B164" s="3" t="s">
        <v>413</v>
      </c>
      <c r="C164" s="15">
        <v>0</v>
      </c>
      <c r="D164" s="21">
        <v>1</v>
      </c>
      <c r="E164" s="26"/>
      <c r="F164" s="84"/>
      <c r="G164" s="92"/>
      <c r="H164" s="27">
        <f t="shared" si="6"/>
        <v>1</v>
      </c>
    </row>
    <row r="165" spans="1:8" ht="15.75" customHeight="1">
      <c r="A165" s="3" t="s">
        <v>428</v>
      </c>
      <c r="B165" s="3" t="s">
        <v>429</v>
      </c>
      <c r="C165" s="15">
        <v>0</v>
      </c>
      <c r="D165" s="21">
        <v>0</v>
      </c>
      <c r="E165" s="26"/>
      <c r="F165" s="84"/>
      <c r="G165" s="92"/>
      <c r="H165" s="27">
        <f t="shared" si="6"/>
        <v>0</v>
      </c>
    </row>
    <row r="166" spans="1:8" ht="15.75" customHeight="1">
      <c r="A166" s="3" t="s">
        <v>380</v>
      </c>
      <c r="B166" s="3" t="s">
        <v>381</v>
      </c>
      <c r="C166" s="15">
        <v>5</v>
      </c>
      <c r="D166" s="21">
        <v>0</v>
      </c>
      <c r="E166" s="26"/>
      <c r="F166" s="84">
        <v>8</v>
      </c>
      <c r="G166" s="92"/>
      <c r="H166" s="27">
        <f t="shared" si="6"/>
        <v>13</v>
      </c>
    </row>
    <row r="167" spans="1:8" ht="15.75" customHeight="1">
      <c r="A167" s="3" t="s">
        <v>344</v>
      </c>
      <c r="B167" s="3" t="s">
        <v>345</v>
      </c>
      <c r="C167" s="15">
        <v>0</v>
      </c>
      <c r="D167" s="21">
        <v>0</v>
      </c>
      <c r="E167" s="26"/>
      <c r="F167" s="84"/>
      <c r="G167" s="50"/>
      <c r="H167" s="27">
        <f t="shared" si="6"/>
        <v>0</v>
      </c>
    </row>
    <row r="168" spans="1:8" ht="15.75" customHeight="1">
      <c r="A168" s="3" t="s">
        <v>418</v>
      </c>
      <c r="B168" s="3" t="s">
        <v>419</v>
      </c>
      <c r="C168" s="15">
        <v>0</v>
      </c>
      <c r="D168" s="21">
        <v>0</v>
      </c>
      <c r="E168" s="26"/>
      <c r="F168" s="84"/>
      <c r="G168" s="92"/>
      <c r="H168" s="27">
        <f t="shared" si="6"/>
        <v>0</v>
      </c>
    </row>
    <row r="169" spans="1:8" ht="15.75" customHeight="1">
      <c r="A169" s="4" t="s">
        <v>310</v>
      </c>
      <c r="B169" s="7" t="s">
        <v>289</v>
      </c>
      <c r="C169" s="15">
        <v>0</v>
      </c>
      <c r="D169" s="21">
        <v>0</v>
      </c>
      <c r="E169" s="26"/>
      <c r="F169" s="84">
        <v>7</v>
      </c>
      <c r="G169" s="92"/>
      <c r="H169" s="27">
        <f t="shared" si="6"/>
        <v>7</v>
      </c>
    </row>
    <row r="170" spans="1:8" ht="15.75" customHeight="1">
      <c r="A170" s="3" t="s">
        <v>382</v>
      </c>
      <c r="B170" s="3" t="s">
        <v>383</v>
      </c>
      <c r="C170" s="15">
        <v>5</v>
      </c>
      <c r="D170" s="21">
        <v>7</v>
      </c>
      <c r="E170" s="26"/>
      <c r="F170" s="84"/>
      <c r="G170" s="50"/>
      <c r="H170" s="27">
        <f t="shared" si="6"/>
        <v>12</v>
      </c>
    </row>
    <row r="171" spans="1:8" ht="15" customHeight="1">
      <c r="A171" s="3" t="s">
        <v>386</v>
      </c>
      <c r="B171" s="3" t="s">
        <v>387</v>
      </c>
      <c r="C171" s="15">
        <v>0</v>
      </c>
      <c r="D171" s="21">
        <v>0</v>
      </c>
      <c r="E171" s="26"/>
      <c r="F171" s="84"/>
      <c r="G171" s="50"/>
      <c r="H171" s="27">
        <f t="shared" si="6"/>
        <v>0</v>
      </c>
    </row>
    <row r="172" spans="1:8" ht="15.75" customHeight="1">
      <c r="A172" s="3" t="s">
        <v>434</v>
      </c>
      <c r="B172" s="3" t="s">
        <v>435</v>
      </c>
      <c r="C172" s="15">
        <v>0</v>
      </c>
      <c r="D172" s="21">
        <v>0</v>
      </c>
      <c r="E172" s="26"/>
      <c r="F172" s="84">
        <v>6</v>
      </c>
      <c r="G172" s="92"/>
      <c r="H172" s="27">
        <f t="shared" si="6"/>
        <v>6</v>
      </c>
    </row>
    <row r="173" spans="1:8" ht="15.75" customHeight="1">
      <c r="A173" s="3" t="s">
        <v>388</v>
      </c>
      <c r="B173" s="3" t="s">
        <v>389</v>
      </c>
      <c r="C173" s="15">
        <v>5</v>
      </c>
      <c r="D173" s="21">
        <v>0</v>
      </c>
      <c r="E173" s="26"/>
      <c r="F173" s="84">
        <v>6</v>
      </c>
      <c r="G173" s="50">
        <v>18</v>
      </c>
      <c r="H173" s="23">
        <f t="shared" si="6"/>
        <v>29</v>
      </c>
    </row>
    <row r="174" spans="1:8" ht="15.75" customHeight="1">
      <c r="A174" s="3" t="s">
        <v>460</v>
      </c>
      <c r="B174" s="3" t="s">
        <v>461</v>
      </c>
      <c r="C174" s="15">
        <v>5</v>
      </c>
      <c r="D174" s="21">
        <v>0</v>
      </c>
      <c r="E174" s="26"/>
      <c r="F174" s="78"/>
      <c r="G174" s="92"/>
      <c r="H174" s="27">
        <f t="shared" si="6"/>
        <v>5</v>
      </c>
    </row>
    <row r="175" spans="1:8" ht="15.75" customHeight="1">
      <c r="A175" s="3" t="s">
        <v>340</v>
      </c>
      <c r="B175" s="3" t="s">
        <v>341</v>
      </c>
      <c r="C175" s="15">
        <v>0</v>
      </c>
      <c r="D175" s="21">
        <v>0</v>
      </c>
      <c r="E175" s="26"/>
      <c r="F175" s="78"/>
      <c r="G175" s="92"/>
      <c r="H175" s="27">
        <f t="shared" si="6"/>
        <v>0</v>
      </c>
    </row>
    <row r="176" spans="1:8" ht="15.75" customHeight="1">
      <c r="A176" s="4" t="s">
        <v>309</v>
      </c>
      <c r="B176" s="7" t="s">
        <v>288</v>
      </c>
      <c r="C176" s="15">
        <v>5</v>
      </c>
      <c r="D176" s="21">
        <v>0</v>
      </c>
      <c r="E176" s="26"/>
      <c r="F176" s="84">
        <v>6</v>
      </c>
      <c r="G176" s="92"/>
      <c r="H176" s="27">
        <f t="shared" si="6"/>
        <v>11</v>
      </c>
    </row>
    <row r="177" spans="1:9" ht="15.75" customHeight="1">
      <c r="A177" s="3" t="s">
        <v>309</v>
      </c>
      <c r="B177" s="3" t="s">
        <v>288</v>
      </c>
      <c r="C177" s="15">
        <v>0</v>
      </c>
      <c r="D177" s="21">
        <v>0</v>
      </c>
      <c r="E177" s="26"/>
      <c r="F177" s="84"/>
      <c r="G177" s="50"/>
      <c r="H177" s="27">
        <f t="shared" si="6"/>
        <v>0</v>
      </c>
    </row>
    <row r="178" spans="1:9" ht="15.75" customHeight="1">
      <c r="A178" s="3" t="s">
        <v>396</v>
      </c>
      <c r="B178" s="3" t="s">
        <v>397</v>
      </c>
      <c r="C178" s="15">
        <v>0</v>
      </c>
      <c r="D178" s="21">
        <v>0</v>
      </c>
      <c r="E178" s="26"/>
      <c r="F178" s="84"/>
      <c r="G178" s="92"/>
      <c r="H178" s="27">
        <f t="shared" si="6"/>
        <v>0</v>
      </c>
    </row>
    <row r="179" spans="1:9" ht="15.75" customHeight="1">
      <c r="A179" s="3" t="s">
        <v>368</v>
      </c>
      <c r="B179" s="3" t="s">
        <v>369</v>
      </c>
      <c r="C179" s="15">
        <v>5</v>
      </c>
      <c r="D179" s="21">
        <v>2</v>
      </c>
      <c r="E179" s="26"/>
      <c r="F179" s="84"/>
      <c r="G179" s="92"/>
      <c r="H179" s="27">
        <f t="shared" si="6"/>
        <v>7</v>
      </c>
    </row>
    <row r="180" spans="1:9" ht="15.75" customHeight="1">
      <c r="A180" s="3" t="s">
        <v>366</v>
      </c>
      <c r="B180" s="3" t="s">
        <v>367</v>
      </c>
      <c r="C180" s="15">
        <v>0</v>
      </c>
      <c r="D180" s="21">
        <v>0</v>
      </c>
      <c r="E180" s="26"/>
      <c r="F180" s="84"/>
      <c r="G180" s="92"/>
      <c r="H180" s="27">
        <f t="shared" si="6"/>
        <v>0</v>
      </c>
    </row>
    <row r="181" spans="1:9" ht="15.75" customHeight="1">
      <c r="A181" s="3" t="s">
        <v>442</v>
      </c>
      <c r="B181" s="3" t="s">
        <v>443</v>
      </c>
      <c r="C181" s="15">
        <v>0</v>
      </c>
      <c r="D181" s="21">
        <v>0</v>
      </c>
      <c r="E181" s="26"/>
      <c r="F181" s="78"/>
      <c r="G181" s="92"/>
      <c r="H181" s="27">
        <f t="shared" si="6"/>
        <v>0</v>
      </c>
    </row>
    <row r="182" spans="1:9" ht="15.75" customHeight="1">
      <c r="A182" s="74" t="s">
        <v>599</v>
      </c>
      <c r="B182" s="64" t="s">
        <v>600</v>
      </c>
      <c r="C182" s="15">
        <v>5</v>
      </c>
      <c r="D182" s="21">
        <v>5</v>
      </c>
      <c r="E182" s="26"/>
      <c r="F182" s="78">
        <v>6</v>
      </c>
      <c r="G182" s="92"/>
      <c r="H182" s="27">
        <f t="shared" si="6"/>
        <v>16</v>
      </c>
    </row>
    <row r="183" spans="1:9" ht="15.75" customHeight="1">
      <c r="A183" s="3" t="s">
        <v>334</v>
      </c>
      <c r="B183" s="3" t="s">
        <v>335</v>
      </c>
      <c r="C183" s="15">
        <v>0</v>
      </c>
      <c r="D183" s="21">
        <v>1</v>
      </c>
      <c r="E183" s="26"/>
      <c r="F183" s="84"/>
      <c r="G183" s="92"/>
      <c r="H183" s="27">
        <f t="shared" si="6"/>
        <v>1</v>
      </c>
    </row>
    <row r="184" spans="1:9" ht="15.75" customHeight="1">
      <c r="A184" s="3" t="s">
        <v>408</v>
      </c>
      <c r="B184" s="3" t="s">
        <v>409</v>
      </c>
      <c r="C184" s="15">
        <v>0</v>
      </c>
      <c r="D184" s="21">
        <v>0</v>
      </c>
      <c r="E184" s="26"/>
      <c r="F184" s="84"/>
      <c r="G184" s="50"/>
      <c r="H184" s="27">
        <f t="shared" si="6"/>
        <v>0</v>
      </c>
    </row>
    <row r="185" spans="1:9" ht="15.75" customHeight="1">
      <c r="A185" s="3" t="s">
        <v>489</v>
      </c>
      <c r="B185" s="3" t="s">
        <v>490</v>
      </c>
      <c r="C185" s="15">
        <v>0</v>
      </c>
      <c r="D185" s="21">
        <v>0</v>
      </c>
      <c r="E185" s="26"/>
      <c r="F185" s="78"/>
      <c r="G185" s="50"/>
      <c r="H185" s="27">
        <f t="shared" si="6"/>
        <v>0</v>
      </c>
    </row>
    <row r="186" spans="1:9" ht="15.75" customHeight="1">
      <c r="A186" s="3" t="s">
        <v>328</v>
      </c>
      <c r="B186" s="3" t="s">
        <v>329</v>
      </c>
      <c r="C186" s="15">
        <v>0</v>
      </c>
      <c r="D186" s="21">
        <v>0</v>
      </c>
      <c r="E186" s="26"/>
      <c r="F186" s="84"/>
      <c r="G186" s="92"/>
      <c r="H186" s="27">
        <f t="shared" si="6"/>
        <v>0</v>
      </c>
    </row>
    <row r="187" spans="1:9" ht="15.75" customHeight="1">
      <c r="A187" s="3" t="s">
        <v>350</v>
      </c>
      <c r="B187" s="3" t="s">
        <v>351</v>
      </c>
      <c r="C187" s="15">
        <v>0</v>
      </c>
      <c r="D187" s="21">
        <v>0</v>
      </c>
      <c r="E187" s="26"/>
      <c r="F187" s="84"/>
      <c r="G187" s="50"/>
      <c r="H187" s="27">
        <f t="shared" si="6"/>
        <v>0</v>
      </c>
    </row>
    <row r="188" spans="1:9" ht="15.75" customHeight="1">
      <c r="A188" s="3" t="s">
        <v>410</v>
      </c>
      <c r="B188" s="3" t="s">
        <v>411</v>
      </c>
      <c r="C188" s="15">
        <v>0</v>
      </c>
      <c r="D188" s="21">
        <v>1</v>
      </c>
      <c r="E188" s="26"/>
      <c r="F188" s="78">
        <v>9</v>
      </c>
      <c r="G188" s="50">
        <v>12</v>
      </c>
      <c r="H188" s="27">
        <f t="shared" si="6"/>
        <v>22</v>
      </c>
      <c r="I188" s="97" t="s">
        <v>787</v>
      </c>
    </row>
    <row r="189" spans="1:9" ht="15.75" customHeight="1">
      <c r="A189" s="79" t="s">
        <v>967</v>
      </c>
      <c r="B189" s="79" t="s">
        <v>966</v>
      </c>
      <c r="C189" s="15">
        <v>5</v>
      </c>
      <c r="D189" s="21">
        <v>4</v>
      </c>
      <c r="E189" s="26"/>
      <c r="F189" s="78">
        <v>8</v>
      </c>
      <c r="G189" s="50"/>
      <c r="H189" s="27">
        <f t="shared" si="6"/>
        <v>17</v>
      </c>
      <c r="I189" s="97"/>
    </row>
    <row r="190" spans="1:9" ht="15.75" customHeight="1">
      <c r="A190" s="7" t="s">
        <v>511</v>
      </c>
      <c r="B190" s="7" t="s">
        <v>512</v>
      </c>
      <c r="C190" s="15">
        <v>5</v>
      </c>
      <c r="D190" s="21">
        <v>1</v>
      </c>
      <c r="E190" s="26"/>
      <c r="F190" s="84">
        <v>6</v>
      </c>
      <c r="G190" s="92"/>
      <c r="H190" s="27">
        <f t="shared" si="6"/>
        <v>12</v>
      </c>
    </row>
    <row r="191" spans="1:9" ht="15.75" customHeight="1">
      <c r="A191" s="71" t="s">
        <v>1018</v>
      </c>
      <c r="B191" s="71" t="s">
        <v>1012</v>
      </c>
      <c r="C191" s="15">
        <v>5</v>
      </c>
      <c r="D191" s="21">
        <v>4</v>
      </c>
      <c r="E191" s="26">
        <v>5</v>
      </c>
      <c r="F191" s="16">
        <v>6</v>
      </c>
      <c r="G191" s="92"/>
      <c r="H191" s="27">
        <f t="shared" si="6"/>
        <v>20</v>
      </c>
    </row>
    <row r="192" spans="1:9" ht="15.75" customHeight="1">
      <c r="A192" s="3" t="s">
        <v>346</v>
      </c>
      <c r="B192" s="3" t="s">
        <v>347</v>
      </c>
      <c r="C192" s="15">
        <v>0</v>
      </c>
      <c r="D192" s="21">
        <v>1</v>
      </c>
      <c r="E192" s="26"/>
      <c r="F192" s="84"/>
      <c r="G192" s="92"/>
      <c r="H192" s="27">
        <f t="shared" ref="H192:H204" si="7">+G192+F192+E192+D192+C192</f>
        <v>1</v>
      </c>
    </row>
    <row r="193" spans="1:8" ht="15.75" customHeight="1">
      <c r="A193" s="3" t="s">
        <v>390</v>
      </c>
      <c r="B193" s="3" t="s">
        <v>391</v>
      </c>
      <c r="C193" s="15">
        <v>0</v>
      </c>
      <c r="D193" s="21">
        <v>0</v>
      </c>
      <c r="E193" s="26"/>
      <c r="F193" s="78"/>
      <c r="G193" s="50"/>
      <c r="H193" s="27">
        <f t="shared" si="7"/>
        <v>0</v>
      </c>
    </row>
    <row r="194" spans="1:8" ht="15.75" customHeight="1">
      <c r="A194" s="7" t="s">
        <v>294</v>
      </c>
      <c r="B194" s="9" t="s">
        <v>293</v>
      </c>
      <c r="C194" s="15">
        <v>0</v>
      </c>
      <c r="D194" s="21">
        <v>1</v>
      </c>
      <c r="E194" s="26"/>
      <c r="F194" s="78">
        <v>7</v>
      </c>
      <c r="G194" s="92"/>
      <c r="H194" s="27">
        <f t="shared" si="7"/>
        <v>8</v>
      </c>
    </row>
    <row r="195" spans="1:8" ht="15.75" customHeight="1">
      <c r="A195" s="3" t="s">
        <v>294</v>
      </c>
      <c r="B195" s="3" t="s">
        <v>293</v>
      </c>
      <c r="C195" s="15">
        <v>5</v>
      </c>
      <c r="D195" s="21">
        <v>1</v>
      </c>
      <c r="E195" s="26"/>
      <c r="F195" s="84"/>
      <c r="G195" s="92"/>
      <c r="H195" s="27">
        <f t="shared" si="7"/>
        <v>6</v>
      </c>
    </row>
    <row r="196" spans="1:8" ht="15.75" customHeight="1">
      <c r="A196" s="3" t="s">
        <v>402</v>
      </c>
      <c r="B196" s="3" t="s">
        <v>403</v>
      </c>
      <c r="C196" s="15">
        <v>5</v>
      </c>
      <c r="D196" s="21">
        <v>2</v>
      </c>
      <c r="E196" s="26"/>
      <c r="F196" s="84"/>
      <c r="G196" s="92"/>
      <c r="H196" s="27">
        <f t="shared" si="7"/>
        <v>7</v>
      </c>
    </row>
    <row r="197" spans="1:8" ht="15.75" customHeight="1">
      <c r="A197" s="3" t="s">
        <v>378</v>
      </c>
      <c r="B197" s="3" t="s">
        <v>379</v>
      </c>
      <c r="C197" s="15">
        <v>5</v>
      </c>
      <c r="D197" s="21">
        <v>1</v>
      </c>
      <c r="E197" s="26"/>
      <c r="F197" s="84">
        <v>6</v>
      </c>
      <c r="G197" s="92"/>
      <c r="H197" s="27">
        <f t="shared" si="7"/>
        <v>12</v>
      </c>
    </row>
    <row r="198" spans="1:8" ht="15.75" customHeight="1">
      <c r="A198" s="3" t="s">
        <v>392</v>
      </c>
      <c r="B198" s="3" t="s">
        <v>393</v>
      </c>
      <c r="C198" s="15">
        <v>5</v>
      </c>
      <c r="D198" s="21">
        <v>10</v>
      </c>
      <c r="E198" s="26"/>
      <c r="F198" s="84">
        <v>9</v>
      </c>
      <c r="G198" s="92"/>
      <c r="H198" s="27">
        <f t="shared" si="7"/>
        <v>24</v>
      </c>
    </row>
    <row r="199" spans="1:8" ht="15.75" customHeight="1">
      <c r="A199" s="3" t="s">
        <v>352</v>
      </c>
      <c r="B199" s="3" t="s">
        <v>353</v>
      </c>
      <c r="C199" s="15">
        <v>5</v>
      </c>
      <c r="D199" s="21">
        <v>5</v>
      </c>
      <c r="E199" s="26">
        <v>10</v>
      </c>
      <c r="F199" s="91"/>
      <c r="G199" s="92"/>
      <c r="H199" s="27">
        <f t="shared" si="7"/>
        <v>20</v>
      </c>
    </row>
    <row r="200" spans="1:8" ht="15.75" customHeight="1">
      <c r="A200" s="3" t="s">
        <v>456</v>
      </c>
      <c r="B200" s="3" t="s">
        <v>457</v>
      </c>
      <c r="C200" s="15">
        <v>0</v>
      </c>
      <c r="D200" s="21">
        <v>0</v>
      </c>
      <c r="E200" s="26"/>
      <c r="F200" s="78"/>
      <c r="G200" s="92"/>
      <c r="H200" s="27">
        <f t="shared" si="7"/>
        <v>0</v>
      </c>
    </row>
    <row r="201" spans="1:8" ht="15.75" customHeight="1">
      <c r="A201" s="3" t="s">
        <v>332</v>
      </c>
      <c r="B201" s="3" t="s">
        <v>333</v>
      </c>
      <c r="C201" s="15">
        <v>0</v>
      </c>
      <c r="D201" s="21">
        <v>0</v>
      </c>
      <c r="E201" s="26"/>
      <c r="F201" s="84"/>
      <c r="G201" s="92"/>
      <c r="H201" s="27">
        <f t="shared" si="7"/>
        <v>0</v>
      </c>
    </row>
    <row r="202" spans="1:8" ht="15.75" customHeight="1">
      <c r="A202" s="3" t="s">
        <v>406</v>
      </c>
      <c r="B202" s="3" t="s">
        <v>407</v>
      </c>
      <c r="C202" s="15">
        <v>5</v>
      </c>
      <c r="D202" s="21">
        <v>0</v>
      </c>
      <c r="E202" s="26"/>
      <c r="F202" s="84"/>
      <c r="G202" s="92"/>
      <c r="H202" s="27">
        <f t="shared" si="7"/>
        <v>5</v>
      </c>
    </row>
    <row r="203" spans="1:8" ht="15.75" customHeight="1">
      <c r="A203" s="3" t="s">
        <v>448</v>
      </c>
      <c r="B203" s="3" t="s">
        <v>449</v>
      </c>
      <c r="C203" s="15">
        <v>0</v>
      </c>
      <c r="D203" s="21">
        <v>0</v>
      </c>
      <c r="E203" s="26"/>
      <c r="F203" s="78">
        <v>6</v>
      </c>
      <c r="G203" s="92"/>
      <c r="H203" s="27">
        <f t="shared" si="7"/>
        <v>6</v>
      </c>
    </row>
    <row r="204" spans="1:8" ht="15.75" customHeight="1">
      <c r="A204" s="3" t="s">
        <v>454</v>
      </c>
      <c r="B204" s="3" t="s">
        <v>455</v>
      </c>
      <c r="C204" s="15">
        <v>0</v>
      </c>
      <c r="D204" s="21">
        <v>0</v>
      </c>
      <c r="E204" s="26"/>
      <c r="F204" s="78"/>
      <c r="G204" s="92"/>
      <c r="H204" s="27">
        <f t="shared" si="7"/>
        <v>0</v>
      </c>
    </row>
    <row r="205" spans="1:8">
      <c r="D205" s="18"/>
      <c r="E205" s="18"/>
    </row>
    <row r="206" spans="1:8">
      <c r="D206" s="18"/>
      <c r="E206" s="18"/>
    </row>
    <row r="207" spans="1:8">
      <c r="D207" s="18"/>
      <c r="E207" s="18"/>
    </row>
    <row r="208" spans="1:8">
      <c r="D208" s="18"/>
      <c r="E208" s="18"/>
    </row>
    <row r="209" spans="4:5">
      <c r="D209" s="18"/>
      <c r="E209" s="18"/>
    </row>
    <row r="210" spans="4:5">
      <c r="D210" s="18"/>
      <c r="E210" s="18"/>
    </row>
    <row r="211" spans="4:5">
      <c r="D211" s="18"/>
      <c r="E211" s="18"/>
    </row>
    <row r="212" spans="4:5">
      <c r="D212" s="18"/>
      <c r="E212" s="18"/>
    </row>
    <row r="213" spans="4:5">
      <c r="D213" s="18"/>
      <c r="E213" s="18"/>
    </row>
    <row r="214" spans="4:5">
      <c r="D214" s="18"/>
      <c r="E214" s="18"/>
    </row>
    <row r="215" spans="4:5">
      <c r="D215" s="18"/>
      <c r="E215" s="18"/>
    </row>
    <row r="216" spans="4:5">
      <c r="D216" s="18"/>
      <c r="E216" s="18"/>
    </row>
    <row r="217" spans="4:5">
      <c r="D217" s="18"/>
      <c r="E217" s="18"/>
    </row>
    <row r="218" spans="4:5">
      <c r="D218" s="18"/>
      <c r="E218" s="18"/>
    </row>
    <row r="219" spans="4:5">
      <c r="D219" s="18"/>
      <c r="E219" s="18"/>
    </row>
    <row r="220" spans="4:5">
      <c r="D220" s="18"/>
      <c r="E220" s="18"/>
    </row>
    <row r="221" spans="4:5">
      <c r="D221" s="18"/>
      <c r="E221" s="18"/>
    </row>
    <row r="222" spans="4:5">
      <c r="D222" s="18"/>
      <c r="E222" s="18"/>
    </row>
    <row r="223" spans="4:5">
      <c r="D223" s="18"/>
      <c r="E223" s="18"/>
    </row>
    <row r="224" spans="4:5">
      <c r="D224" s="18"/>
      <c r="E224" s="18"/>
    </row>
    <row r="225" spans="4:5">
      <c r="D225" s="18"/>
      <c r="E225" s="18"/>
    </row>
    <row r="226" spans="4:5">
      <c r="D226" s="18"/>
      <c r="E226" s="18"/>
    </row>
    <row r="227" spans="4:5">
      <c r="D227" s="18"/>
      <c r="E227" s="18"/>
    </row>
    <row r="228" spans="4:5">
      <c r="D228" s="18"/>
      <c r="E228" s="18"/>
    </row>
    <row r="229" spans="4:5">
      <c r="D229" s="18"/>
      <c r="E229" s="18"/>
    </row>
    <row r="230" spans="4:5">
      <c r="D230" s="18"/>
      <c r="E230" s="18"/>
    </row>
    <row r="231" spans="4:5">
      <c r="D231" s="18"/>
      <c r="E231" s="18"/>
    </row>
    <row r="232" spans="4:5">
      <c r="D232" s="18"/>
      <c r="E232" s="18"/>
    </row>
    <row r="233" spans="4:5">
      <c r="D233" s="18"/>
      <c r="E233" s="18"/>
    </row>
    <row r="234" spans="4:5">
      <c r="D234" s="18"/>
      <c r="E234" s="18"/>
    </row>
    <row r="235" spans="4:5">
      <c r="D235" s="18"/>
      <c r="E235" s="18"/>
    </row>
    <row r="236" spans="4:5">
      <c r="D236" s="18"/>
      <c r="E236" s="18"/>
    </row>
    <row r="237" spans="4:5">
      <c r="D237" s="18"/>
      <c r="E237" s="18"/>
    </row>
    <row r="238" spans="4:5">
      <c r="D238" s="18"/>
      <c r="E238" s="18"/>
    </row>
    <row r="239" spans="4:5">
      <c r="D239" s="18"/>
      <c r="E239" s="18"/>
    </row>
    <row r="240" spans="4:5">
      <c r="D240" s="18"/>
      <c r="E240" s="18"/>
    </row>
    <row r="241" spans="4:5">
      <c r="D241" s="18"/>
      <c r="E241" s="18"/>
    </row>
    <row r="242" spans="4:5">
      <c r="D242" s="18"/>
      <c r="E242" s="18"/>
    </row>
    <row r="243" spans="4:5">
      <c r="D243" s="18"/>
      <c r="E243" s="18"/>
    </row>
    <row r="244" spans="4:5">
      <c r="D244" s="18"/>
      <c r="E244" s="18"/>
    </row>
    <row r="245" spans="4:5">
      <c r="D245" s="18"/>
      <c r="E245" s="18"/>
    </row>
    <row r="246" spans="4:5">
      <c r="D246" s="18"/>
      <c r="E246" s="18"/>
    </row>
    <row r="247" spans="4:5">
      <c r="D247" s="18"/>
      <c r="E247" s="18"/>
    </row>
    <row r="248" spans="4:5">
      <c r="D248" s="18"/>
      <c r="E248" s="18"/>
    </row>
    <row r="249" spans="4:5">
      <c r="D249" s="18"/>
      <c r="E249" s="18"/>
    </row>
    <row r="250" spans="4:5">
      <c r="D250" s="18"/>
      <c r="E250" s="18"/>
    </row>
    <row r="251" spans="4:5">
      <c r="D251" s="18"/>
      <c r="E251" s="18"/>
    </row>
    <row r="252" spans="4:5">
      <c r="D252" s="18"/>
      <c r="E252" s="18"/>
    </row>
    <row r="253" spans="4:5">
      <c r="D253" s="18"/>
      <c r="E253" s="18"/>
    </row>
    <row r="254" spans="4:5">
      <c r="D254" s="18"/>
      <c r="E254" s="18"/>
    </row>
    <row r="255" spans="4:5">
      <c r="D255" s="18"/>
      <c r="E255" s="18"/>
    </row>
    <row r="256" spans="4:5">
      <c r="D256" s="18"/>
      <c r="E256" s="18"/>
    </row>
    <row r="257" spans="4:5">
      <c r="D257" s="18"/>
      <c r="E257" s="18"/>
    </row>
    <row r="258" spans="4:5">
      <c r="D258" s="18"/>
      <c r="E258" s="18"/>
    </row>
    <row r="259" spans="4:5">
      <c r="D259" s="18"/>
      <c r="E259" s="18"/>
    </row>
    <row r="260" spans="4:5">
      <c r="D260" s="18"/>
      <c r="E260" s="18"/>
    </row>
    <row r="261" spans="4:5">
      <c r="D261" s="18"/>
      <c r="E261" s="18"/>
    </row>
    <row r="262" spans="4:5">
      <c r="D262" s="18"/>
      <c r="E262" s="18"/>
    </row>
    <row r="263" spans="4:5">
      <c r="D263" s="18"/>
      <c r="E263" s="18"/>
    </row>
    <row r="264" spans="4:5">
      <c r="D264" s="18"/>
      <c r="E264" s="18"/>
    </row>
    <row r="265" spans="4:5">
      <c r="D265" s="18"/>
      <c r="E265" s="18"/>
    </row>
    <row r="266" spans="4:5">
      <c r="D266" s="18"/>
      <c r="E266" s="18"/>
    </row>
    <row r="267" spans="4:5">
      <c r="D267" s="18"/>
      <c r="E267" s="18"/>
    </row>
    <row r="268" spans="4:5">
      <c r="D268" s="18"/>
      <c r="E268" s="18"/>
    </row>
    <row r="269" spans="4:5">
      <c r="D269" s="18"/>
      <c r="E269" s="18"/>
    </row>
    <row r="270" spans="4:5">
      <c r="D270" s="18"/>
      <c r="E270" s="18"/>
    </row>
    <row r="271" spans="4:5">
      <c r="D271" s="18"/>
      <c r="E271" s="18"/>
    </row>
    <row r="272" spans="4:5">
      <c r="D272" s="18"/>
      <c r="E272" s="18"/>
    </row>
    <row r="273" spans="4:5">
      <c r="D273" s="18"/>
      <c r="E273" s="18"/>
    </row>
    <row r="274" spans="4:5">
      <c r="D274" s="18"/>
      <c r="E274" s="18"/>
    </row>
    <row r="275" spans="4:5">
      <c r="D275" s="18"/>
      <c r="E275" s="18"/>
    </row>
    <row r="276" spans="4:5">
      <c r="D276" s="18"/>
      <c r="E276" s="18"/>
    </row>
    <row r="277" spans="4:5">
      <c r="D277" s="18"/>
      <c r="E277" s="18"/>
    </row>
    <row r="278" spans="4:5">
      <c r="D278" s="18"/>
      <c r="E278" s="18"/>
    </row>
    <row r="279" spans="4:5">
      <c r="D279" s="18"/>
      <c r="E279" s="18"/>
    </row>
    <row r="280" spans="4:5">
      <c r="D280" s="18"/>
      <c r="E280" s="18"/>
    </row>
    <row r="281" spans="4:5">
      <c r="D281" s="18"/>
      <c r="E281" s="18"/>
    </row>
    <row r="282" spans="4:5">
      <c r="D282" s="18"/>
      <c r="E282" s="18"/>
    </row>
    <row r="283" spans="4:5">
      <c r="D283" s="18"/>
      <c r="E283" s="18"/>
    </row>
    <row r="284" spans="4:5">
      <c r="D284" s="18"/>
      <c r="E284" s="18"/>
    </row>
    <row r="285" spans="4:5">
      <c r="D285" s="18"/>
      <c r="E285" s="18"/>
    </row>
    <row r="286" spans="4:5">
      <c r="D286" s="18"/>
      <c r="E286" s="18"/>
    </row>
    <row r="287" spans="4:5">
      <c r="D287" s="18"/>
      <c r="E287" s="18"/>
    </row>
    <row r="288" spans="4:5">
      <c r="D288" s="18"/>
      <c r="E288" s="18"/>
    </row>
    <row r="289" spans="4:5">
      <c r="D289" s="18"/>
      <c r="E289" s="18"/>
    </row>
    <row r="290" spans="4:5">
      <c r="D290" s="18"/>
      <c r="E290" s="18"/>
    </row>
    <row r="291" spans="4:5">
      <c r="D291" s="18"/>
      <c r="E291" s="18"/>
    </row>
    <row r="292" spans="4:5">
      <c r="D292" s="18"/>
      <c r="E292" s="18"/>
    </row>
    <row r="293" spans="4:5">
      <c r="D293" s="18"/>
      <c r="E293" s="18"/>
    </row>
    <row r="294" spans="4:5">
      <c r="D294" s="18"/>
      <c r="E294" s="18"/>
    </row>
    <row r="295" spans="4:5">
      <c r="D295" s="18"/>
      <c r="E295" s="18"/>
    </row>
    <row r="296" spans="4:5">
      <c r="D296" s="18"/>
      <c r="E296" s="18"/>
    </row>
    <row r="297" spans="4:5">
      <c r="D297" s="18"/>
      <c r="E297" s="18"/>
    </row>
    <row r="298" spans="4:5">
      <c r="D298" s="18"/>
      <c r="E298" s="18"/>
    </row>
    <row r="299" spans="4:5">
      <c r="D299" s="18"/>
      <c r="E299" s="18"/>
    </row>
    <row r="300" spans="4:5">
      <c r="D300" s="18"/>
      <c r="E300" s="18"/>
    </row>
    <row r="301" spans="4:5">
      <c r="D301" s="18"/>
      <c r="E301" s="18"/>
    </row>
    <row r="302" spans="4:5">
      <c r="D302" s="18"/>
      <c r="E302" s="18"/>
    </row>
    <row r="303" spans="4:5">
      <c r="D303" s="18"/>
      <c r="E303" s="18"/>
    </row>
    <row r="304" spans="4:5">
      <c r="D304" s="18"/>
      <c r="E304" s="18"/>
    </row>
    <row r="305" spans="4:5">
      <c r="D305" s="18"/>
      <c r="E305" s="18"/>
    </row>
    <row r="306" spans="4:5">
      <c r="D306" s="18"/>
      <c r="E306" s="18"/>
    </row>
    <row r="307" spans="4:5">
      <c r="D307" s="18"/>
      <c r="E307" s="18"/>
    </row>
    <row r="308" spans="4:5">
      <c r="D308" s="18"/>
      <c r="E308" s="18"/>
    </row>
    <row r="309" spans="4:5">
      <c r="D309" s="18"/>
      <c r="E309" s="18"/>
    </row>
    <row r="310" spans="4:5">
      <c r="D310" s="18"/>
      <c r="E310" s="18"/>
    </row>
    <row r="311" spans="4:5">
      <c r="D311" s="18"/>
      <c r="E311" s="18"/>
    </row>
    <row r="312" spans="4:5">
      <c r="D312" s="18"/>
      <c r="E312" s="18"/>
    </row>
    <row r="313" spans="4:5">
      <c r="D313" s="18"/>
      <c r="E313" s="18"/>
    </row>
    <row r="314" spans="4:5">
      <c r="D314" s="18"/>
      <c r="E314" s="18"/>
    </row>
    <row r="315" spans="4:5">
      <c r="D315" s="18"/>
      <c r="E315" s="18"/>
    </row>
    <row r="316" spans="4:5">
      <c r="D316" s="18"/>
      <c r="E316" s="18"/>
    </row>
    <row r="317" spans="4:5">
      <c r="D317" s="18"/>
      <c r="E317" s="18"/>
    </row>
    <row r="318" spans="4:5">
      <c r="D318" s="18"/>
      <c r="E318" s="18"/>
    </row>
    <row r="319" spans="4:5">
      <c r="D319" s="18"/>
      <c r="E319" s="18"/>
    </row>
    <row r="320" spans="4:5">
      <c r="D320" s="18"/>
      <c r="E320" s="18"/>
    </row>
    <row r="321" spans="4:5">
      <c r="D321" s="18"/>
      <c r="E321" s="18"/>
    </row>
    <row r="322" spans="4:5">
      <c r="D322" s="18"/>
      <c r="E322" s="18"/>
    </row>
    <row r="323" spans="4:5">
      <c r="D323" s="18"/>
      <c r="E323" s="18"/>
    </row>
    <row r="324" spans="4:5">
      <c r="D324" s="18"/>
      <c r="E324" s="18"/>
    </row>
    <row r="325" spans="4:5">
      <c r="D325" s="18"/>
      <c r="E325" s="18"/>
    </row>
    <row r="326" spans="4:5">
      <c r="D326" s="18"/>
      <c r="E326" s="18"/>
    </row>
    <row r="327" spans="4:5">
      <c r="D327" s="18"/>
      <c r="E327" s="18"/>
    </row>
    <row r="328" spans="4:5">
      <c r="D328" s="18"/>
      <c r="E328" s="18"/>
    </row>
    <row r="329" spans="4:5">
      <c r="D329" s="18"/>
      <c r="E329" s="18"/>
    </row>
    <row r="330" spans="4:5">
      <c r="D330" s="18"/>
      <c r="E330" s="18"/>
    </row>
    <row r="331" spans="4:5">
      <c r="D331" s="18"/>
      <c r="E331" s="18"/>
    </row>
    <row r="332" spans="4:5">
      <c r="D332" s="18"/>
      <c r="E332" s="18"/>
    </row>
    <row r="333" spans="4:5">
      <c r="D333" s="18"/>
      <c r="E333" s="18"/>
    </row>
    <row r="334" spans="4:5">
      <c r="D334" s="18"/>
      <c r="E334" s="18"/>
    </row>
    <row r="335" spans="4:5">
      <c r="D335" s="18"/>
      <c r="E335" s="18"/>
    </row>
    <row r="336" spans="4:5">
      <c r="D336" s="18"/>
      <c r="E336" s="18"/>
    </row>
    <row r="337" spans="4:5">
      <c r="D337" s="18"/>
      <c r="E337" s="18"/>
    </row>
    <row r="338" spans="4:5">
      <c r="D338" s="18"/>
      <c r="E338" s="18"/>
    </row>
    <row r="339" spans="4:5">
      <c r="D339" s="18"/>
      <c r="E339" s="18"/>
    </row>
    <row r="340" spans="4:5">
      <c r="D340" s="18"/>
      <c r="E340" s="18"/>
    </row>
    <row r="341" spans="4:5">
      <c r="D341" s="18"/>
      <c r="E341" s="18"/>
    </row>
    <row r="342" spans="4:5">
      <c r="D342" s="18"/>
      <c r="E342" s="18"/>
    </row>
    <row r="343" spans="4:5">
      <c r="D343" s="18"/>
      <c r="E343" s="18"/>
    </row>
    <row r="344" spans="4:5">
      <c r="D344" s="18"/>
      <c r="E344" s="18"/>
    </row>
    <row r="345" spans="4:5">
      <c r="D345" s="18"/>
      <c r="E345" s="18"/>
    </row>
    <row r="346" spans="4:5">
      <c r="D346" s="18"/>
      <c r="E346" s="18"/>
    </row>
    <row r="347" spans="4:5">
      <c r="D347" s="18"/>
      <c r="E347" s="18"/>
    </row>
    <row r="348" spans="4:5">
      <c r="D348" s="18"/>
      <c r="E348" s="18"/>
    </row>
    <row r="349" spans="4:5">
      <c r="D349" s="18"/>
      <c r="E349" s="18"/>
    </row>
    <row r="350" spans="4:5">
      <c r="D350" s="18"/>
      <c r="E350" s="18"/>
    </row>
    <row r="351" spans="4:5">
      <c r="D351" s="18"/>
      <c r="E351" s="18"/>
    </row>
    <row r="352" spans="4:5">
      <c r="D352" s="18"/>
      <c r="E352" s="18"/>
    </row>
    <row r="353" spans="4:5">
      <c r="D353" s="18"/>
      <c r="E353" s="18"/>
    </row>
    <row r="354" spans="4:5">
      <c r="D354" s="18"/>
      <c r="E354" s="18"/>
    </row>
    <row r="355" spans="4:5">
      <c r="D355" s="18"/>
      <c r="E355" s="18"/>
    </row>
    <row r="356" spans="4:5">
      <c r="D356" s="18"/>
      <c r="E356" s="18"/>
    </row>
    <row r="357" spans="4:5">
      <c r="D357" s="18"/>
      <c r="E357" s="18"/>
    </row>
    <row r="358" spans="4:5">
      <c r="D358" s="18"/>
      <c r="E358" s="18"/>
    </row>
    <row r="359" spans="4:5">
      <c r="D359" s="18"/>
      <c r="E359" s="18"/>
    </row>
    <row r="360" spans="4:5">
      <c r="D360" s="18"/>
      <c r="E360" s="18"/>
    </row>
    <row r="361" spans="4:5">
      <c r="D361" s="18"/>
      <c r="E361" s="18"/>
    </row>
    <row r="362" spans="4:5">
      <c r="D362" s="18"/>
      <c r="E362" s="18"/>
    </row>
    <row r="363" spans="4:5">
      <c r="D363" s="18"/>
      <c r="E363" s="18"/>
    </row>
    <row r="364" spans="4:5">
      <c r="D364" s="18"/>
      <c r="E364" s="18"/>
    </row>
    <row r="365" spans="4:5">
      <c r="D365" s="18"/>
      <c r="E365" s="18"/>
    </row>
    <row r="366" spans="4:5">
      <c r="D366" s="18"/>
      <c r="E366" s="18"/>
    </row>
    <row r="367" spans="4:5">
      <c r="D367" s="18"/>
      <c r="E367" s="18"/>
    </row>
    <row r="368" spans="4:5">
      <c r="D368" s="18"/>
      <c r="E368" s="18"/>
    </row>
    <row r="369" spans="4:5">
      <c r="D369" s="18"/>
      <c r="E369" s="18"/>
    </row>
    <row r="370" spans="4:5">
      <c r="D370" s="18"/>
      <c r="E370" s="18"/>
    </row>
    <row r="371" spans="4:5">
      <c r="D371" s="18"/>
      <c r="E371" s="18"/>
    </row>
    <row r="372" spans="4:5">
      <c r="D372" s="18"/>
      <c r="E372" s="18"/>
    </row>
    <row r="373" spans="4:5">
      <c r="D373" s="18"/>
      <c r="E373" s="18"/>
    </row>
    <row r="374" spans="4:5">
      <c r="D374" s="18"/>
      <c r="E374" s="18"/>
    </row>
    <row r="375" spans="4:5">
      <c r="D375" s="18"/>
      <c r="E375" s="18"/>
    </row>
    <row r="376" spans="4:5">
      <c r="D376" s="18"/>
      <c r="E376" s="18"/>
    </row>
    <row r="377" spans="4:5">
      <c r="D377" s="18"/>
      <c r="E377" s="18"/>
    </row>
    <row r="378" spans="4:5">
      <c r="D378" s="18"/>
      <c r="E378" s="18"/>
    </row>
    <row r="379" spans="4:5">
      <c r="D379" s="18"/>
      <c r="E379" s="18"/>
    </row>
    <row r="380" spans="4:5">
      <c r="D380" s="18"/>
      <c r="E380" s="18"/>
    </row>
    <row r="381" spans="4:5">
      <c r="D381" s="18"/>
      <c r="E381" s="18"/>
    </row>
    <row r="382" spans="4:5">
      <c r="D382" s="18"/>
      <c r="E382" s="18"/>
    </row>
    <row r="383" spans="4:5">
      <c r="D383" s="18"/>
      <c r="E383" s="18"/>
    </row>
    <row r="384" spans="4:5">
      <c r="D384" s="18"/>
      <c r="E384" s="18"/>
    </row>
    <row r="385" spans="4:5">
      <c r="D385" s="18"/>
      <c r="E385" s="18"/>
    </row>
    <row r="386" spans="4:5">
      <c r="D386" s="18"/>
      <c r="E386" s="18"/>
    </row>
    <row r="387" spans="4:5">
      <c r="D387" s="18"/>
      <c r="E387" s="18"/>
    </row>
    <row r="388" spans="4:5">
      <c r="D388" s="18"/>
      <c r="E388" s="18"/>
    </row>
    <row r="389" spans="4:5">
      <c r="D389" s="18"/>
      <c r="E389" s="18"/>
    </row>
    <row r="390" spans="4:5">
      <c r="D390" s="18"/>
      <c r="E390" s="18"/>
    </row>
    <row r="391" spans="4:5">
      <c r="D391" s="18"/>
      <c r="E391" s="18"/>
    </row>
    <row r="392" spans="4:5">
      <c r="D392" s="18"/>
      <c r="E392" s="18"/>
    </row>
    <row r="393" spans="4:5">
      <c r="D393" s="18"/>
      <c r="E393" s="18"/>
    </row>
    <row r="394" spans="4:5">
      <c r="D394" s="18"/>
      <c r="E394" s="18"/>
    </row>
    <row r="395" spans="4:5">
      <c r="D395" s="18"/>
      <c r="E395" s="18"/>
    </row>
    <row r="396" spans="4:5">
      <c r="D396" s="18"/>
      <c r="E396" s="18"/>
    </row>
    <row r="397" spans="4:5">
      <c r="D397" s="18"/>
      <c r="E397" s="18"/>
    </row>
    <row r="398" spans="4:5">
      <c r="D398" s="18"/>
      <c r="E398" s="18"/>
    </row>
    <row r="399" spans="4:5">
      <c r="D399" s="18"/>
      <c r="E399" s="18"/>
    </row>
    <row r="400" spans="4:5">
      <c r="D400" s="18"/>
      <c r="E400" s="18"/>
    </row>
    <row r="401" spans="4:5">
      <c r="D401" s="18"/>
      <c r="E401" s="18"/>
    </row>
    <row r="402" spans="4:5">
      <c r="D402" s="18"/>
      <c r="E402" s="18"/>
    </row>
    <row r="403" spans="4:5">
      <c r="D403" s="18"/>
      <c r="E403" s="18"/>
    </row>
    <row r="404" spans="4:5">
      <c r="D404" s="18"/>
      <c r="E404" s="18"/>
    </row>
    <row r="405" spans="4:5">
      <c r="D405" s="18"/>
      <c r="E405" s="18"/>
    </row>
    <row r="406" spans="4:5">
      <c r="D406" s="18"/>
      <c r="E406" s="18"/>
    </row>
    <row r="407" spans="4:5">
      <c r="D407" s="18"/>
      <c r="E407" s="18"/>
    </row>
    <row r="408" spans="4:5">
      <c r="D408" s="18"/>
      <c r="E408" s="18"/>
    </row>
    <row r="409" spans="4:5">
      <c r="D409" s="18"/>
      <c r="E409" s="18"/>
    </row>
    <row r="410" spans="4:5">
      <c r="D410" s="18"/>
      <c r="E410" s="18"/>
    </row>
    <row r="411" spans="4:5">
      <c r="D411" s="18"/>
      <c r="E411" s="18"/>
    </row>
    <row r="412" spans="4:5">
      <c r="D412" s="18"/>
      <c r="E412" s="18"/>
    </row>
    <row r="413" spans="4:5">
      <c r="D413" s="18"/>
      <c r="E413" s="18"/>
    </row>
    <row r="414" spans="4:5">
      <c r="D414" s="18"/>
      <c r="E414" s="18"/>
    </row>
    <row r="415" spans="4:5">
      <c r="D415" s="18"/>
      <c r="E415" s="18"/>
    </row>
    <row r="416" spans="4:5">
      <c r="D416" s="18"/>
      <c r="E416" s="18"/>
    </row>
    <row r="417" spans="4:5">
      <c r="D417" s="18"/>
      <c r="E417" s="18"/>
    </row>
    <row r="418" spans="4:5">
      <c r="D418" s="18"/>
      <c r="E418" s="18"/>
    </row>
    <row r="419" spans="4:5">
      <c r="D419" s="18"/>
      <c r="E419" s="18"/>
    </row>
    <row r="420" spans="4:5">
      <c r="D420" s="18"/>
      <c r="E420" s="18"/>
    </row>
    <row r="421" spans="4:5">
      <c r="D421" s="18"/>
      <c r="E421" s="18"/>
    </row>
    <row r="422" spans="4:5">
      <c r="D422" s="18"/>
      <c r="E422" s="18"/>
    </row>
    <row r="423" spans="4:5">
      <c r="D423" s="18"/>
      <c r="E423" s="18"/>
    </row>
    <row r="424" spans="4:5">
      <c r="D424" s="18"/>
      <c r="E424" s="18"/>
    </row>
    <row r="425" spans="4:5">
      <c r="D425" s="18"/>
      <c r="E425" s="18"/>
    </row>
    <row r="426" spans="4:5">
      <c r="D426" s="18"/>
      <c r="E426" s="18"/>
    </row>
    <row r="427" spans="4:5">
      <c r="D427" s="18"/>
      <c r="E427" s="18"/>
    </row>
    <row r="428" spans="4:5">
      <c r="D428" s="18"/>
      <c r="E428" s="18"/>
    </row>
    <row r="429" spans="4:5">
      <c r="D429" s="18"/>
      <c r="E429" s="18"/>
    </row>
    <row r="430" spans="4:5">
      <c r="D430" s="18"/>
      <c r="E430" s="18"/>
    </row>
    <row r="431" spans="4:5">
      <c r="D431" s="18"/>
      <c r="E431" s="18"/>
    </row>
    <row r="432" spans="4:5">
      <c r="D432" s="18"/>
      <c r="E432" s="18"/>
    </row>
    <row r="433" spans="4:5">
      <c r="D433" s="18"/>
      <c r="E433" s="18"/>
    </row>
    <row r="434" spans="4:5">
      <c r="D434" s="18"/>
      <c r="E434" s="18"/>
    </row>
    <row r="435" spans="4:5">
      <c r="D435" s="18"/>
      <c r="E435" s="18"/>
    </row>
    <row r="436" spans="4:5">
      <c r="D436" s="18"/>
      <c r="E436" s="18"/>
    </row>
    <row r="437" spans="4:5">
      <c r="D437" s="18"/>
      <c r="E437" s="18"/>
    </row>
    <row r="438" spans="4:5">
      <c r="D438" s="18"/>
      <c r="E438" s="18"/>
    </row>
    <row r="439" spans="4:5">
      <c r="D439" s="18"/>
      <c r="E439" s="18"/>
    </row>
    <row r="440" spans="4:5">
      <c r="D440" s="18"/>
      <c r="E440" s="18"/>
    </row>
    <row r="441" spans="4:5">
      <c r="D441" s="18"/>
      <c r="E441" s="18"/>
    </row>
    <row r="442" spans="4:5">
      <c r="D442" s="18"/>
      <c r="E442" s="18"/>
    </row>
    <row r="443" spans="4:5">
      <c r="D443" s="18"/>
      <c r="E443" s="18"/>
    </row>
    <row r="444" spans="4:5">
      <c r="D444" s="18"/>
      <c r="E444" s="18"/>
    </row>
    <row r="445" spans="4:5">
      <c r="D445" s="18"/>
      <c r="E445" s="18"/>
    </row>
    <row r="446" spans="4:5">
      <c r="D446" s="18"/>
      <c r="E446" s="18"/>
    </row>
    <row r="447" spans="4:5">
      <c r="D447" s="18"/>
      <c r="E447" s="18"/>
    </row>
    <row r="448" spans="4:5">
      <c r="D448" s="18"/>
      <c r="E448" s="18"/>
    </row>
    <row r="449" spans="4:5">
      <c r="D449" s="18"/>
      <c r="E449" s="18"/>
    </row>
    <row r="450" spans="4:5">
      <c r="D450" s="18"/>
      <c r="E450" s="18"/>
    </row>
    <row r="451" spans="4:5">
      <c r="D451" s="18"/>
      <c r="E451" s="18"/>
    </row>
    <row r="452" spans="4:5">
      <c r="D452" s="18"/>
      <c r="E452" s="18"/>
    </row>
    <row r="453" spans="4:5">
      <c r="D453" s="18"/>
      <c r="E453" s="18"/>
    </row>
    <row r="454" spans="4:5">
      <c r="D454" s="18"/>
      <c r="E454" s="18"/>
    </row>
    <row r="455" spans="4:5">
      <c r="D455" s="18"/>
      <c r="E455" s="18"/>
    </row>
    <row r="456" spans="4:5">
      <c r="D456" s="18"/>
      <c r="E456" s="18"/>
    </row>
    <row r="457" spans="4:5">
      <c r="D457" s="18"/>
      <c r="E457" s="18"/>
    </row>
    <row r="458" spans="4:5">
      <c r="D458" s="18"/>
      <c r="E458" s="18"/>
    </row>
    <row r="459" spans="4:5">
      <c r="D459" s="18"/>
      <c r="E459" s="18"/>
    </row>
    <row r="460" spans="4:5">
      <c r="D460" s="18"/>
      <c r="E460" s="18"/>
    </row>
    <row r="461" spans="4:5">
      <c r="D461" s="18"/>
      <c r="E461" s="18"/>
    </row>
    <row r="462" spans="4:5">
      <c r="D462" s="18"/>
      <c r="E462" s="18"/>
    </row>
    <row r="463" spans="4:5">
      <c r="D463" s="18"/>
      <c r="E463" s="18"/>
    </row>
    <row r="464" spans="4:5">
      <c r="D464" s="18"/>
      <c r="E464" s="18"/>
    </row>
    <row r="465" spans="4:5">
      <c r="D465" s="18"/>
      <c r="E465" s="18"/>
    </row>
    <row r="466" spans="4:5">
      <c r="D466" s="18"/>
      <c r="E466" s="18"/>
    </row>
    <row r="467" spans="4:5">
      <c r="D467" s="18"/>
      <c r="E467" s="18"/>
    </row>
    <row r="468" spans="4:5">
      <c r="D468" s="18"/>
      <c r="E468" s="18"/>
    </row>
    <row r="469" spans="4:5">
      <c r="D469" s="18"/>
      <c r="E469" s="18"/>
    </row>
    <row r="470" spans="4:5">
      <c r="D470" s="18"/>
      <c r="E470" s="18"/>
    </row>
    <row r="471" spans="4:5">
      <c r="D471" s="18"/>
      <c r="E471" s="18"/>
    </row>
    <row r="472" spans="4:5">
      <c r="D472" s="18"/>
      <c r="E472" s="18"/>
    </row>
    <row r="473" spans="4:5">
      <c r="D473" s="18"/>
      <c r="E473" s="18"/>
    </row>
    <row r="474" spans="4:5">
      <c r="D474" s="18"/>
      <c r="E474" s="18"/>
    </row>
    <row r="475" spans="4:5">
      <c r="D475" s="18"/>
      <c r="E475" s="18"/>
    </row>
    <row r="476" spans="4:5">
      <c r="D476" s="18"/>
      <c r="E476" s="18"/>
    </row>
    <row r="477" spans="4:5">
      <c r="D477" s="18"/>
      <c r="E477" s="18"/>
    </row>
    <row r="478" spans="4:5">
      <c r="D478" s="18"/>
      <c r="E478" s="18"/>
    </row>
    <row r="479" spans="4:5">
      <c r="D479" s="18"/>
      <c r="E479" s="18"/>
    </row>
    <row r="480" spans="4:5">
      <c r="D480" s="18"/>
      <c r="E480" s="18"/>
    </row>
    <row r="481" spans="4:5">
      <c r="D481" s="18"/>
      <c r="E481" s="18"/>
    </row>
    <row r="482" spans="4:5">
      <c r="D482" s="18"/>
      <c r="E482" s="18"/>
    </row>
    <row r="483" spans="4:5">
      <c r="D483" s="18"/>
      <c r="E483" s="18"/>
    </row>
    <row r="484" spans="4:5">
      <c r="D484" s="18"/>
      <c r="E484" s="18"/>
    </row>
    <row r="485" spans="4:5">
      <c r="D485" s="18"/>
      <c r="E485" s="18"/>
    </row>
    <row r="486" spans="4:5">
      <c r="D486" s="18"/>
      <c r="E486" s="18"/>
    </row>
    <row r="487" spans="4:5">
      <c r="D487" s="18"/>
      <c r="E487" s="18"/>
    </row>
    <row r="488" spans="4:5">
      <c r="D488" s="18"/>
      <c r="E488" s="18"/>
    </row>
    <row r="489" spans="4:5">
      <c r="D489" s="18"/>
      <c r="E489" s="18"/>
    </row>
    <row r="490" spans="4:5">
      <c r="D490" s="18"/>
      <c r="E490" s="18"/>
    </row>
    <row r="491" spans="4:5">
      <c r="D491" s="18"/>
      <c r="E491" s="18"/>
    </row>
    <row r="492" spans="4:5">
      <c r="D492" s="18"/>
      <c r="E492" s="18"/>
    </row>
    <row r="493" spans="4:5">
      <c r="D493" s="18"/>
      <c r="E493" s="18"/>
    </row>
    <row r="494" spans="4:5">
      <c r="D494" s="18"/>
      <c r="E494" s="18"/>
    </row>
    <row r="495" spans="4:5">
      <c r="D495" s="18"/>
      <c r="E495" s="18"/>
    </row>
    <row r="496" spans="4:5">
      <c r="D496" s="18"/>
      <c r="E496" s="18"/>
    </row>
    <row r="497" spans="4:5">
      <c r="D497" s="18"/>
      <c r="E497" s="18"/>
    </row>
    <row r="498" spans="4:5">
      <c r="D498" s="18"/>
      <c r="E498" s="18"/>
    </row>
    <row r="499" spans="4:5">
      <c r="D499" s="18"/>
      <c r="E499" s="18"/>
    </row>
    <row r="500" spans="4:5">
      <c r="D500" s="18"/>
      <c r="E500" s="18"/>
    </row>
    <row r="501" spans="4:5">
      <c r="D501" s="18"/>
      <c r="E501" s="18"/>
    </row>
    <row r="502" spans="4:5">
      <c r="D502" s="18"/>
      <c r="E502" s="18"/>
    </row>
    <row r="503" spans="4:5">
      <c r="D503" s="18"/>
      <c r="E503" s="18"/>
    </row>
    <row r="504" spans="4:5">
      <c r="D504" s="18"/>
      <c r="E504" s="18"/>
    </row>
    <row r="505" spans="4:5">
      <c r="D505" s="18"/>
      <c r="E505" s="18"/>
    </row>
    <row r="506" spans="4:5">
      <c r="D506" s="18"/>
      <c r="E506" s="18"/>
    </row>
    <row r="507" spans="4:5">
      <c r="D507" s="18"/>
      <c r="E507" s="18"/>
    </row>
    <row r="508" spans="4:5">
      <c r="D508" s="18"/>
      <c r="E508" s="18"/>
    </row>
    <row r="509" spans="4:5">
      <c r="D509" s="18"/>
      <c r="E509" s="18"/>
    </row>
    <row r="510" spans="4:5">
      <c r="D510" s="18"/>
      <c r="E510" s="18"/>
    </row>
    <row r="511" spans="4:5">
      <c r="D511" s="18"/>
      <c r="E511" s="18"/>
    </row>
    <row r="512" spans="4:5">
      <c r="D512" s="18"/>
      <c r="E512" s="18"/>
    </row>
    <row r="513" spans="4:5">
      <c r="D513" s="18"/>
      <c r="E513" s="18"/>
    </row>
    <row r="514" spans="4:5">
      <c r="D514" s="18"/>
      <c r="E514" s="18"/>
    </row>
    <row r="515" spans="4:5">
      <c r="D515" s="18"/>
      <c r="E515" s="18"/>
    </row>
    <row r="516" spans="4:5">
      <c r="D516" s="18"/>
      <c r="E516" s="18"/>
    </row>
    <row r="517" spans="4:5">
      <c r="D517" s="18"/>
      <c r="E517" s="18"/>
    </row>
    <row r="518" spans="4:5">
      <c r="D518" s="18"/>
      <c r="E518" s="18"/>
    </row>
    <row r="519" spans="4:5">
      <c r="D519" s="18"/>
      <c r="E519" s="18"/>
    </row>
    <row r="520" spans="4:5">
      <c r="D520" s="18"/>
      <c r="E520" s="18"/>
    </row>
    <row r="521" spans="4:5">
      <c r="D521" s="18"/>
      <c r="E521" s="18"/>
    </row>
    <row r="522" spans="4:5">
      <c r="D522" s="18"/>
      <c r="E522" s="18"/>
    </row>
    <row r="523" spans="4:5">
      <c r="D523" s="18"/>
      <c r="E523" s="18"/>
    </row>
    <row r="524" spans="4:5">
      <c r="D524" s="18"/>
      <c r="E524" s="18"/>
    </row>
    <row r="525" spans="4:5">
      <c r="D525" s="18"/>
      <c r="E525" s="18"/>
    </row>
    <row r="526" spans="4:5">
      <c r="D526" s="18"/>
      <c r="E526" s="18"/>
    </row>
    <row r="527" spans="4:5">
      <c r="D527" s="18"/>
      <c r="E527" s="18"/>
    </row>
    <row r="528" spans="4:5">
      <c r="D528" s="18"/>
      <c r="E528" s="18"/>
    </row>
    <row r="529" spans="4:5">
      <c r="D529" s="18"/>
      <c r="E529" s="18"/>
    </row>
    <row r="530" spans="4:5">
      <c r="D530" s="18"/>
      <c r="E530" s="18"/>
    </row>
    <row r="531" spans="4:5">
      <c r="D531" s="18"/>
      <c r="E531" s="18"/>
    </row>
    <row r="532" spans="4:5">
      <c r="D532" s="18"/>
      <c r="E532" s="18"/>
    </row>
    <row r="533" spans="4:5">
      <c r="D533" s="18"/>
      <c r="E533" s="18"/>
    </row>
    <row r="534" spans="4:5">
      <c r="D534" s="18"/>
      <c r="E534" s="18"/>
    </row>
    <row r="535" spans="4:5">
      <c r="D535" s="18"/>
      <c r="E535" s="18"/>
    </row>
    <row r="536" spans="4:5">
      <c r="D536" s="18"/>
      <c r="E536" s="18"/>
    </row>
    <row r="537" spans="4:5">
      <c r="D537" s="18"/>
      <c r="E537" s="18"/>
    </row>
    <row r="538" spans="4:5">
      <c r="D538" s="18"/>
      <c r="E538" s="18"/>
    </row>
    <row r="539" spans="4:5">
      <c r="D539" s="18"/>
      <c r="E539" s="18"/>
    </row>
    <row r="540" spans="4:5">
      <c r="D540" s="18"/>
      <c r="E540" s="18"/>
    </row>
    <row r="541" spans="4:5">
      <c r="D541" s="18"/>
      <c r="E541" s="18"/>
    </row>
    <row r="542" spans="4:5">
      <c r="D542" s="18"/>
      <c r="E542" s="18"/>
    </row>
    <row r="543" spans="4:5">
      <c r="D543" s="18"/>
      <c r="E543" s="18"/>
    </row>
    <row r="544" spans="4:5">
      <c r="D544" s="18"/>
      <c r="E544" s="18"/>
    </row>
    <row r="545" spans="4:5">
      <c r="D545" s="18"/>
      <c r="E545" s="18"/>
    </row>
    <row r="546" spans="4:5">
      <c r="D546" s="18"/>
      <c r="E546" s="18"/>
    </row>
    <row r="547" spans="4:5">
      <c r="D547" s="18"/>
      <c r="E547" s="18"/>
    </row>
    <row r="548" spans="4:5">
      <c r="D548" s="18"/>
      <c r="E548" s="18"/>
    </row>
    <row r="549" spans="4:5">
      <c r="D549" s="18"/>
      <c r="E549" s="18"/>
    </row>
    <row r="550" spans="4:5">
      <c r="D550" s="18"/>
      <c r="E550" s="18"/>
    </row>
    <row r="551" spans="4:5">
      <c r="D551" s="18"/>
      <c r="E551" s="18"/>
    </row>
    <row r="552" spans="4:5">
      <c r="D552" s="18"/>
      <c r="E552" s="18"/>
    </row>
    <row r="553" spans="4:5">
      <c r="D553" s="18"/>
      <c r="E553" s="18"/>
    </row>
    <row r="554" spans="4:5">
      <c r="D554" s="18"/>
      <c r="E554" s="18"/>
    </row>
    <row r="555" spans="4:5">
      <c r="D555" s="18"/>
      <c r="E555" s="18"/>
    </row>
    <row r="556" spans="4:5">
      <c r="D556" s="18"/>
      <c r="E556" s="18"/>
    </row>
    <row r="557" spans="4:5">
      <c r="D557" s="18"/>
      <c r="E557" s="18"/>
    </row>
    <row r="558" spans="4:5">
      <c r="D558" s="18"/>
      <c r="E558" s="18"/>
    </row>
    <row r="559" spans="4:5">
      <c r="D559" s="18"/>
      <c r="E559" s="18"/>
    </row>
    <row r="560" spans="4:5">
      <c r="D560" s="18"/>
      <c r="E560" s="18"/>
    </row>
    <row r="561" spans="4:5">
      <c r="D561" s="18"/>
      <c r="E561" s="18"/>
    </row>
    <row r="562" spans="4:5">
      <c r="D562" s="18"/>
      <c r="E562" s="18"/>
    </row>
    <row r="563" spans="4:5">
      <c r="D563" s="18"/>
      <c r="E563" s="18"/>
    </row>
    <row r="564" spans="4:5">
      <c r="D564" s="18"/>
      <c r="E564" s="18"/>
    </row>
    <row r="565" spans="4:5">
      <c r="D565" s="18"/>
      <c r="E565" s="18"/>
    </row>
    <row r="566" spans="4:5">
      <c r="D566" s="18"/>
      <c r="E566" s="18"/>
    </row>
    <row r="567" spans="4:5">
      <c r="D567" s="18"/>
      <c r="E567" s="18"/>
    </row>
    <row r="568" spans="4:5">
      <c r="D568" s="18"/>
      <c r="E568" s="18"/>
    </row>
    <row r="569" spans="4:5">
      <c r="D569" s="18"/>
      <c r="E569" s="18"/>
    </row>
    <row r="570" spans="4:5">
      <c r="D570" s="18"/>
      <c r="E570" s="18"/>
    </row>
    <row r="571" spans="4:5">
      <c r="D571" s="18"/>
      <c r="E571" s="18"/>
    </row>
    <row r="572" spans="4:5">
      <c r="D572" s="18"/>
      <c r="E572" s="18"/>
    </row>
    <row r="573" spans="4:5">
      <c r="D573" s="18"/>
      <c r="E573" s="18"/>
    </row>
    <row r="574" spans="4:5">
      <c r="D574" s="18"/>
      <c r="E574" s="18"/>
    </row>
    <row r="575" spans="4:5">
      <c r="D575" s="18"/>
      <c r="E575" s="18"/>
    </row>
    <row r="576" spans="4:5">
      <c r="D576" s="18"/>
      <c r="E576" s="18"/>
    </row>
    <row r="577" spans="4:5">
      <c r="D577" s="18"/>
      <c r="E577" s="18"/>
    </row>
    <row r="578" spans="4:5">
      <c r="D578" s="18"/>
      <c r="E578" s="18"/>
    </row>
    <row r="579" spans="4:5">
      <c r="D579" s="18"/>
      <c r="E579" s="18"/>
    </row>
    <row r="580" spans="4:5">
      <c r="D580" s="18"/>
      <c r="E580" s="18"/>
    </row>
    <row r="581" spans="4:5">
      <c r="D581" s="18"/>
      <c r="E581" s="18"/>
    </row>
    <row r="582" spans="4:5">
      <c r="D582" s="18"/>
      <c r="E582" s="18"/>
    </row>
    <row r="583" spans="4:5">
      <c r="D583" s="18"/>
      <c r="E583" s="18"/>
    </row>
    <row r="584" spans="4:5">
      <c r="D584" s="18"/>
      <c r="E584" s="18"/>
    </row>
    <row r="585" spans="4:5">
      <c r="D585" s="18"/>
      <c r="E585" s="18"/>
    </row>
    <row r="586" spans="4:5">
      <c r="D586" s="18"/>
      <c r="E586" s="18"/>
    </row>
    <row r="587" spans="4:5">
      <c r="D587" s="18"/>
      <c r="E587" s="18"/>
    </row>
    <row r="588" spans="4:5">
      <c r="D588" s="18"/>
      <c r="E588" s="18"/>
    </row>
    <row r="589" spans="4:5">
      <c r="D589" s="18"/>
      <c r="E589" s="18"/>
    </row>
    <row r="590" spans="4:5">
      <c r="D590" s="18"/>
      <c r="E590" s="18"/>
    </row>
    <row r="591" spans="4:5">
      <c r="D591" s="18"/>
      <c r="E591" s="18"/>
    </row>
    <row r="592" spans="4:5">
      <c r="D592" s="18"/>
      <c r="E592" s="18"/>
    </row>
    <row r="593" spans="4:5">
      <c r="D593" s="18"/>
      <c r="E593" s="18"/>
    </row>
    <row r="594" spans="4:5">
      <c r="D594" s="18"/>
      <c r="E594" s="18"/>
    </row>
    <row r="595" spans="4:5">
      <c r="D595" s="18"/>
      <c r="E595" s="18"/>
    </row>
    <row r="596" spans="4:5">
      <c r="D596" s="18"/>
      <c r="E596" s="18"/>
    </row>
    <row r="597" spans="4:5">
      <c r="D597" s="18"/>
      <c r="E597" s="18"/>
    </row>
    <row r="598" spans="4:5">
      <c r="D598" s="18"/>
      <c r="E598" s="18"/>
    </row>
    <row r="599" spans="4:5">
      <c r="D599" s="18"/>
      <c r="E599" s="18"/>
    </row>
    <row r="600" spans="4:5">
      <c r="D600" s="18"/>
      <c r="E600" s="18"/>
    </row>
    <row r="601" spans="4:5">
      <c r="D601" s="18"/>
      <c r="E601" s="18"/>
    </row>
    <row r="602" spans="4:5">
      <c r="D602" s="18"/>
      <c r="E602" s="18"/>
    </row>
    <row r="603" spans="4:5">
      <c r="D603" s="18"/>
      <c r="E603" s="18"/>
    </row>
    <row r="604" spans="4:5">
      <c r="D604" s="18"/>
      <c r="E604" s="18"/>
    </row>
    <row r="605" spans="4:5">
      <c r="D605" s="18"/>
      <c r="E605" s="18"/>
    </row>
    <row r="606" spans="4:5">
      <c r="D606" s="18"/>
      <c r="E606" s="18"/>
    </row>
    <row r="607" spans="4:5">
      <c r="D607" s="18"/>
      <c r="E607" s="18"/>
    </row>
    <row r="608" spans="4:5">
      <c r="D608" s="18"/>
      <c r="E608" s="18"/>
    </row>
    <row r="609" spans="4:5">
      <c r="D609" s="18"/>
      <c r="E609" s="18"/>
    </row>
    <row r="610" spans="4:5">
      <c r="D610" s="18"/>
      <c r="E610" s="18"/>
    </row>
    <row r="611" spans="4:5">
      <c r="D611" s="18"/>
      <c r="E611" s="18"/>
    </row>
    <row r="612" spans="4:5">
      <c r="D612" s="18"/>
      <c r="E612" s="18"/>
    </row>
    <row r="613" spans="4:5">
      <c r="D613" s="18"/>
      <c r="E613" s="18"/>
    </row>
    <row r="614" spans="4:5">
      <c r="D614" s="18"/>
      <c r="E614" s="18"/>
    </row>
    <row r="615" spans="4:5">
      <c r="D615" s="18"/>
      <c r="E615" s="18"/>
    </row>
    <row r="616" spans="4:5">
      <c r="D616" s="18"/>
      <c r="E616" s="18"/>
    </row>
    <row r="617" spans="4:5">
      <c r="D617" s="18"/>
      <c r="E617" s="18"/>
    </row>
    <row r="618" spans="4:5">
      <c r="D618" s="18"/>
      <c r="E618" s="18"/>
    </row>
    <row r="619" spans="4:5">
      <c r="D619" s="18"/>
      <c r="E619" s="18"/>
    </row>
    <row r="620" spans="4:5">
      <c r="D620" s="18"/>
      <c r="E620" s="18"/>
    </row>
    <row r="621" spans="4:5">
      <c r="D621" s="18"/>
      <c r="E621" s="18"/>
    </row>
    <row r="622" spans="4:5">
      <c r="D622" s="18"/>
      <c r="E622" s="18"/>
    </row>
    <row r="623" spans="4:5">
      <c r="D623" s="18"/>
      <c r="E623" s="18"/>
    </row>
    <row r="624" spans="4:5">
      <c r="D624" s="18"/>
      <c r="E624" s="18"/>
    </row>
    <row r="625" spans="4:5">
      <c r="D625" s="18"/>
      <c r="E625" s="18"/>
    </row>
    <row r="626" spans="4:5">
      <c r="D626" s="18"/>
      <c r="E626" s="18"/>
    </row>
    <row r="627" spans="4:5">
      <c r="D627" s="18"/>
      <c r="E627" s="18"/>
    </row>
    <row r="628" spans="4:5">
      <c r="D628" s="18"/>
      <c r="E628" s="18"/>
    </row>
    <row r="629" spans="4:5">
      <c r="D629" s="18"/>
      <c r="E629" s="18"/>
    </row>
    <row r="630" spans="4:5">
      <c r="D630" s="18"/>
      <c r="E630" s="18"/>
    </row>
    <row r="631" spans="4:5">
      <c r="D631" s="18"/>
      <c r="E631" s="18"/>
    </row>
    <row r="632" spans="4:5">
      <c r="D632" s="18"/>
      <c r="E632" s="18"/>
    </row>
    <row r="633" spans="4:5">
      <c r="D633" s="18"/>
      <c r="E633" s="18"/>
    </row>
    <row r="634" spans="4:5">
      <c r="D634" s="18"/>
      <c r="E634" s="18"/>
    </row>
    <row r="635" spans="4:5">
      <c r="D635" s="18"/>
      <c r="E635" s="18"/>
    </row>
    <row r="636" spans="4:5">
      <c r="D636" s="18"/>
      <c r="E636" s="18"/>
    </row>
    <row r="637" spans="4:5">
      <c r="D637" s="18"/>
      <c r="E637" s="18"/>
    </row>
    <row r="638" spans="4:5">
      <c r="D638" s="18"/>
      <c r="E638" s="18"/>
    </row>
    <row r="639" spans="4:5">
      <c r="D639" s="18"/>
      <c r="E639" s="18"/>
    </row>
    <row r="640" spans="4:5">
      <c r="D640" s="18"/>
      <c r="E640" s="18"/>
    </row>
    <row r="641" spans="4:5">
      <c r="D641" s="18"/>
      <c r="E641" s="18"/>
    </row>
    <row r="642" spans="4:5">
      <c r="D642" s="18"/>
      <c r="E642" s="18"/>
    </row>
    <row r="643" spans="4:5">
      <c r="D643" s="18"/>
      <c r="E643" s="18"/>
    </row>
    <row r="644" spans="4:5">
      <c r="D644" s="18"/>
      <c r="E644" s="18"/>
    </row>
    <row r="645" spans="4:5">
      <c r="D645" s="18"/>
      <c r="E645" s="18"/>
    </row>
    <row r="646" spans="4:5">
      <c r="D646" s="18"/>
      <c r="E646" s="18"/>
    </row>
    <row r="647" spans="4:5">
      <c r="D647" s="18"/>
      <c r="E647" s="18"/>
    </row>
    <row r="648" spans="4:5">
      <c r="D648" s="18"/>
      <c r="E648" s="18"/>
    </row>
    <row r="649" spans="4:5">
      <c r="D649" s="18"/>
      <c r="E649" s="18"/>
    </row>
    <row r="650" spans="4:5">
      <c r="D650" s="18"/>
      <c r="E650" s="18"/>
    </row>
    <row r="651" spans="4:5">
      <c r="D651" s="18"/>
      <c r="E651" s="18"/>
    </row>
    <row r="652" spans="4:5">
      <c r="D652" s="18"/>
      <c r="E652" s="18"/>
    </row>
    <row r="653" spans="4:5">
      <c r="D653" s="18"/>
      <c r="E653" s="18"/>
    </row>
    <row r="654" spans="4:5">
      <c r="D654" s="18"/>
      <c r="E654" s="18"/>
    </row>
    <row r="655" spans="4:5">
      <c r="D655" s="18"/>
      <c r="E655" s="18"/>
    </row>
    <row r="656" spans="4:5">
      <c r="D656" s="18"/>
      <c r="E656" s="18"/>
    </row>
    <row r="657" spans="4:5">
      <c r="D657" s="18"/>
      <c r="E657" s="18"/>
    </row>
    <row r="658" spans="4:5">
      <c r="D658" s="18"/>
      <c r="E658" s="18"/>
    </row>
    <row r="659" spans="4:5">
      <c r="D659" s="18"/>
      <c r="E659" s="18"/>
    </row>
    <row r="660" spans="4:5">
      <c r="D660" s="18"/>
      <c r="E660" s="18"/>
    </row>
    <row r="661" spans="4:5">
      <c r="D661" s="18"/>
      <c r="E661" s="18"/>
    </row>
    <row r="662" spans="4:5">
      <c r="D662" s="18"/>
      <c r="E662" s="18"/>
    </row>
    <row r="663" spans="4:5">
      <c r="D663" s="18"/>
      <c r="E663" s="18"/>
    </row>
    <row r="664" spans="4:5">
      <c r="D664" s="18"/>
      <c r="E664" s="18"/>
    </row>
    <row r="665" spans="4:5">
      <c r="D665" s="18"/>
      <c r="E665" s="18"/>
    </row>
    <row r="666" spans="4:5">
      <c r="D666" s="18"/>
      <c r="E666" s="18"/>
    </row>
    <row r="667" spans="4:5">
      <c r="D667" s="18"/>
      <c r="E667" s="18"/>
    </row>
    <row r="668" spans="4:5">
      <c r="D668" s="18"/>
      <c r="E668" s="18"/>
    </row>
    <row r="669" spans="4:5">
      <c r="D669" s="18"/>
      <c r="E669" s="18"/>
    </row>
    <row r="670" spans="4:5">
      <c r="D670" s="18"/>
      <c r="E670" s="18"/>
    </row>
    <row r="671" spans="4:5">
      <c r="D671" s="18"/>
      <c r="E671" s="18"/>
    </row>
    <row r="672" spans="4:5">
      <c r="D672" s="18"/>
      <c r="E672" s="18"/>
    </row>
    <row r="673" spans="4:5">
      <c r="D673" s="18"/>
      <c r="E673" s="18"/>
    </row>
    <row r="674" spans="4:5">
      <c r="D674" s="18"/>
      <c r="E674" s="18"/>
    </row>
    <row r="675" spans="4:5">
      <c r="D675" s="18"/>
      <c r="E675" s="18"/>
    </row>
    <row r="676" spans="4:5">
      <c r="D676" s="18"/>
      <c r="E676" s="18"/>
    </row>
    <row r="677" spans="4:5">
      <c r="D677" s="18"/>
      <c r="E677" s="18"/>
    </row>
    <row r="678" spans="4:5">
      <c r="D678" s="18"/>
      <c r="E678" s="18"/>
    </row>
    <row r="679" spans="4:5">
      <c r="D679" s="18"/>
      <c r="E679" s="18"/>
    </row>
    <row r="680" spans="4:5">
      <c r="D680" s="18"/>
      <c r="E680" s="18"/>
    </row>
    <row r="681" spans="4:5">
      <c r="D681" s="18"/>
      <c r="E681" s="18"/>
    </row>
    <row r="682" spans="4:5">
      <c r="D682" s="18"/>
      <c r="E682" s="18"/>
    </row>
    <row r="683" spans="4:5">
      <c r="D683" s="18"/>
      <c r="E683" s="18"/>
    </row>
    <row r="684" spans="4:5">
      <c r="D684" s="18"/>
      <c r="E684" s="18"/>
    </row>
    <row r="685" spans="4:5">
      <c r="D685" s="18"/>
      <c r="E685" s="18"/>
    </row>
    <row r="686" spans="4:5">
      <c r="D686" s="18"/>
      <c r="E686" s="18"/>
    </row>
    <row r="687" spans="4:5">
      <c r="D687" s="18"/>
      <c r="E687" s="18"/>
    </row>
    <row r="688" spans="4:5">
      <c r="D688" s="18"/>
      <c r="E688" s="18"/>
    </row>
    <row r="689" spans="4:5">
      <c r="D689" s="18"/>
      <c r="E689" s="18"/>
    </row>
    <row r="690" spans="4:5">
      <c r="D690" s="18"/>
      <c r="E690" s="18"/>
    </row>
    <row r="691" spans="4:5">
      <c r="D691" s="18"/>
      <c r="E691" s="18"/>
    </row>
    <row r="692" spans="4:5">
      <c r="D692" s="18"/>
      <c r="E692" s="18"/>
    </row>
    <row r="693" spans="4:5">
      <c r="D693" s="18"/>
      <c r="E693" s="18"/>
    </row>
    <row r="694" spans="4:5">
      <c r="D694" s="18"/>
      <c r="E694" s="18"/>
    </row>
    <row r="695" spans="4:5">
      <c r="D695" s="18"/>
      <c r="E695" s="18"/>
    </row>
    <row r="696" spans="4:5">
      <c r="D696" s="18"/>
      <c r="E696" s="18"/>
    </row>
    <row r="697" spans="4:5">
      <c r="D697" s="18"/>
      <c r="E697" s="18"/>
    </row>
    <row r="698" spans="4:5">
      <c r="D698" s="18"/>
      <c r="E698" s="18"/>
    </row>
    <row r="699" spans="4:5">
      <c r="D699" s="18"/>
      <c r="E699" s="18"/>
    </row>
    <row r="700" spans="4:5">
      <c r="D700" s="18"/>
      <c r="E700" s="18"/>
    </row>
    <row r="701" spans="4:5">
      <c r="D701" s="18"/>
      <c r="E701" s="18"/>
    </row>
    <row r="702" spans="4:5">
      <c r="D702" s="18"/>
      <c r="E702" s="18"/>
    </row>
    <row r="703" spans="4:5">
      <c r="D703" s="18"/>
      <c r="E703" s="18"/>
    </row>
    <row r="704" spans="4:5">
      <c r="D704" s="18"/>
      <c r="E704" s="18"/>
    </row>
    <row r="705" spans="4:5">
      <c r="D705" s="18"/>
      <c r="E705" s="18"/>
    </row>
    <row r="706" spans="4:5">
      <c r="D706" s="18"/>
      <c r="E706" s="18"/>
    </row>
    <row r="707" spans="4:5">
      <c r="D707" s="18"/>
      <c r="E707" s="18"/>
    </row>
    <row r="708" spans="4:5">
      <c r="D708" s="18"/>
      <c r="E708" s="18"/>
    </row>
    <row r="709" spans="4:5">
      <c r="D709" s="18"/>
      <c r="E709" s="18"/>
    </row>
    <row r="710" spans="4:5">
      <c r="D710" s="18"/>
      <c r="E710" s="18"/>
    </row>
    <row r="711" spans="4:5">
      <c r="D711" s="18"/>
      <c r="E711" s="18"/>
    </row>
    <row r="712" spans="4:5">
      <c r="D712" s="18"/>
      <c r="E712" s="18"/>
    </row>
    <row r="713" spans="4:5">
      <c r="D713" s="18"/>
      <c r="E713" s="18"/>
    </row>
    <row r="714" spans="4:5">
      <c r="D714" s="18"/>
      <c r="E714" s="18"/>
    </row>
    <row r="715" spans="4:5">
      <c r="D715" s="18"/>
      <c r="E715" s="18"/>
    </row>
    <row r="716" spans="4:5">
      <c r="D716" s="18"/>
      <c r="E716" s="18"/>
    </row>
    <row r="717" spans="4:5">
      <c r="D717" s="18"/>
      <c r="E717" s="18"/>
    </row>
    <row r="718" spans="4:5">
      <c r="D718" s="18"/>
      <c r="E718" s="18"/>
    </row>
    <row r="719" spans="4:5">
      <c r="D719" s="18"/>
      <c r="E719" s="18"/>
    </row>
    <row r="720" spans="4:5">
      <c r="D720" s="18"/>
      <c r="E720" s="18"/>
    </row>
    <row r="721" spans="4:5">
      <c r="D721" s="18"/>
      <c r="E721" s="18"/>
    </row>
    <row r="722" spans="4:5">
      <c r="D722" s="18"/>
      <c r="E722" s="18"/>
    </row>
    <row r="723" spans="4:5">
      <c r="D723" s="18"/>
      <c r="E723" s="18"/>
    </row>
    <row r="724" spans="4:5">
      <c r="D724" s="18"/>
      <c r="E724" s="18"/>
    </row>
    <row r="725" spans="4:5">
      <c r="D725" s="18"/>
      <c r="E725" s="18"/>
    </row>
    <row r="726" spans="4:5">
      <c r="D726" s="18"/>
      <c r="E726" s="18"/>
    </row>
    <row r="727" spans="4:5">
      <c r="D727" s="18"/>
      <c r="E727" s="18"/>
    </row>
    <row r="728" spans="4:5">
      <c r="D728" s="18"/>
      <c r="E728" s="18"/>
    </row>
    <row r="729" spans="4:5">
      <c r="D729" s="18"/>
      <c r="E729" s="18"/>
    </row>
    <row r="730" spans="4:5">
      <c r="D730" s="18"/>
      <c r="E730" s="18"/>
    </row>
    <row r="731" spans="4:5">
      <c r="D731" s="18"/>
      <c r="E731" s="18"/>
    </row>
    <row r="732" spans="4:5">
      <c r="D732" s="18"/>
      <c r="E732" s="18"/>
    </row>
    <row r="733" spans="4:5">
      <c r="D733" s="18"/>
      <c r="E733" s="18"/>
    </row>
    <row r="734" spans="4:5">
      <c r="D734" s="18"/>
      <c r="E734" s="18"/>
    </row>
    <row r="735" spans="4:5">
      <c r="D735" s="18"/>
      <c r="E735" s="18"/>
    </row>
    <row r="736" spans="4:5">
      <c r="D736" s="18"/>
      <c r="E736" s="18"/>
    </row>
    <row r="737" spans="4:5">
      <c r="D737" s="18"/>
      <c r="E737" s="18"/>
    </row>
    <row r="738" spans="4:5">
      <c r="D738" s="18"/>
      <c r="E738" s="18"/>
    </row>
    <row r="739" spans="4:5">
      <c r="D739" s="18"/>
      <c r="E739" s="18"/>
    </row>
    <row r="740" spans="4:5">
      <c r="D740" s="18"/>
      <c r="E740" s="18"/>
    </row>
    <row r="741" spans="4:5">
      <c r="D741" s="18"/>
      <c r="E741" s="18"/>
    </row>
    <row r="742" spans="4:5">
      <c r="D742" s="18"/>
      <c r="E742" s="18"/>
    </row>
    <row r="743" spans="4:5">
      <c r="D743" s="18"/>
      <c r="E743" s="18"/>
    </row>
    <row r="744" spans="4:5">
      <c r="D744" s="18"/>
      <c r="E744" s="18"/>
    </row>
    <row r="745" spans="4:5">
      <c r="D745" s="18"/>
      <c r="E745" s="18"/>
    </row>
    <row r="746" spans="4:5">
      <c r="D746" s="18"/>
      <c r="E746" s="18"/>
    </row>
    <row r="747" spans="4:5">
      <c r="D747" s="18"/>
      <c r="E747" s="18"/>
    </row>
    <row r="748" spans="4:5">
      <c r="D748" s="18"/>
      <c r="E748" s="18"/>
    </row>
    <row r="749" spans="4:5">
      <c r="D749" s="18"/>
      <c r="E749" s="18"/>
    </row>
    <row r="750" spans="4:5">
      <c r="D750" s="18"/>
      <c r="E750" s="18"/>
    </row>
    <row r="751" spans="4:5">
      <c r="D751" s="18"/>
      <c r="E751" s="18"/>
    </row>
    <row r="752" spans="4:5">
      <c r="D752" s="18"/>
      <c r="E752" s="18"/>
    </row>
    <row r="753" spans="4:5">
      <c r="D753" s="18"/>
      <c r="E753" s="18"/>
    </row>
    <row r="754" spans="4:5">
      <c r="D754" s="18"/>
      <c r="E754" s="18"/>
    </row>
    <row r="755" spans="4:5">
      <c r="D755" s="18"/>
      <c r="E755" s="18"/>
    </row>
    <row r="756" spans="4:5">
      <c r="D756" s="18"/>
      <c r="E756" s="18"/>
    </row>
    <row r="757" spans="4:5">
      <c r="D757" s="18"/>
      <c r="E757" s="18"/>
    </row>
    <row r="758" spans="4:5">
      <c r="D758" s="18"/>
      <c r="E758" s="18"/>
    </row>
    <row r="759" spans="4:5">
      <c r="D759" s="18"/>
      <c r="E759" s="18"/>
    </row>
    <row r="760" spans="4:5">
      <c r="D760" s="18"/>
      <c r="E760" s="18"/>
    </row>
    <row r="761" spans="4:5">
      <c r="D761" s="18"/>
      <c r="E761" s="18"/>
    </row>
    <row r="762" spans="4:5">
      <c r="D762" s="18"/>
      <c r="E762" s="18"/>
    </row>
    <row r="763" spans="4:5">
      <c r="D763" s="18"/>
      <c r="E763" s="18"/>
    </row>
    <row r="764" spans="4:5">
      <c r="D764" s="18"/>
      <c r="E764" s="18"/>
    </row>
    <row r="765" spans="4:5">
      <c r="D765" s="18"/>
      <c r="E765" s="18"/>
    </row>
    <row r="766" spans="4:5">
      <c r="D766" s="18"/>
      <c r="E766" s="18"/>
    </row>
    <row r="767" spans="4:5">
      <c r="D767" s="18"/>
      <c r="E767" s="18"/>
    </row>
    <row r="768" spans="4:5">
      <c r="D768" s="18"/>
      <c r="E768" s="18"/>
    </row>
    <row r="769" spans="4:5">
      <c r="D769" s="18"/>
      <c r="E769" s="18"/>
    </row>
    <row r="770" spans="4:5">
      <c r="D770" s="18"/>
      <c r="E770" s="18"/>
    </row>
    <row r="771" spans="4:5">
      <c r="D771" s="18"/>
      <c r="E771" s="18"/>
    </row>
    <row r="772" spans="4:5">
      <c r="D772" s="18"/>
      <c r="E772" s="18"/>
    </row>
    <row r="773" spans="4:5">
      <c r="D773" s="18"/>
      <c r="E773" s="18"/>
    </row>
    <row r="774" spans="4:5">
      <c r="D774" s="18"/>
      <c r="E774" s="18"/>
    </row>
    <row r="775" spans="4:5">
      <c r="D775" s="18"/>
      <c r="E775" s="18"/>
    </row>
    <row r="776" spans="4:5">
      <c r="D776" s="18"/>
      <c r="E776" s="18"/>
    </row>
    <row r="777" spans="4:5">
      <c r="D777" s="18"/>
      <c r="E777" s="18"/>
    </row>
    <row r="778" spans="4:5">
      <c r="D778" s="18"/>
      <c r="E778" s="18"/>
    </row>
    <row r="779" spans="4:5">
      <c r="D779" s="18"/>
      <c r="E779" s="18"/>
    </row>
    <row r="780" spans="4:5">
      <c r="D780" s="18"/>
      <c r="E780" s="18"/>
    </row>
    <row r="781" spans="4:5">
      <c r="D781" s="18"/>
      <c r="E781" s="18"/>
    </row>
    <row r="782" spans="4:5">
      <c r="D782" s="18"/>
      <c r="E782" s="18"/>
    </row>
    <row r="783" spans="4:5">
      <c r="D783" s="18"/>
      <c r="E783" s="18"/>
    </row>
    <row r="784" spans="4:5">
      <c r="D784" s="18"/>
      <c r="E784" s="18"/>
    </row>
    <row r="785" spans="4:5">
      <c r="D785" s="18"/>
      <c r="E785" s="18"/>
    </row>
    <row r="786" spans="4:5">
      <c r="D786" s="18"/>
      <c r="E786" s="18"/>
    </row>
    <row r="787" spans="4:5">
      <c r="D787" s="18"/>
      <c r="E787" s="18"/>
    </row>
    <row r="788" spans="4:5">
      <c r="D788" s="18"/>
      <c r="E788" s="18"/>
    </row>
    <row r="789" spans="4:5">
      <c r="D789" s="18"/>
      <c r="E789" s="18"/>
    </row>
    <row r="790" spans="4:5">
      <c r="D790" s="18"/>
      <c r="E790" s="18"/>
    </row>
    <row r="791" spans="4:5">
      <c r="D791" s="18"/>
      <c r="E791" s="18"/>
    </row>
    <row r="792" spans="4:5">
      <c r="D792" s="18"/>
      <c r="E792" s="18"/>
    </row>
    <row r="793" spans="4:5">
      <c r="D793" s="18"/>
      <c r="E793" s="18"/>
    </row>
    <row r="794" spans="4:5">
      <c r="D794" s="18"/>
      <c r="E794" s="18"/>
    </row>
    <row r="795" spans="4:5">
      <c r="D795" s="18"/>
      <c r="E795" s="18"/>
    </row>
    <row r="796" spans="4:5">
      <c r="D796" s="18"/>
      <c r="E796" s="18"/>
    </row>
    <row r="797" spans="4:5">
      <c r="D797" s="18"/>
      <c r="E797" s="18"/>
    </row>
    <row r="798" spans="4:5">
      <c r="D798" s="18"/>
      <c r="E798" s="18"/>
    </row>
    <row r="799" spans="4:5">
      <c r="D799" s="18"/>
      <c r="E799" s="18"/>
    </row>
    <row r="800" spans="4:5">
      <c r="D800" s="18"/>
      <c r="E800" s="18"/>
    </row>
    <row r="801" spans="4:5">
      <c r="D801" s="18"/>
      <c r="E801" s="18"/>
    </row>
    <row r="802" spans="4:5">
      <c r="D802" s="18"/>
      <c r="E802" s="18"/>
    </row>
    <row r="803" spans="4:5">
      <c r="D803" s="18"/>
      <c r="E803" s="18"/>
    </row>
    <row r="804" spans="4:5">
      <c r="D804" s="18"/>
      <c r="E804" s="18"/>
    </row>
    <row r="805" spans="4:5">
      <c r="D805" s="18"/>
      <c r="E805" s="18"/>
    </row>
    <row r="806" spans="4:5">
      <c r="D806" s="18"/>
      <c r="E806" s="18"/>
    </row>
    <row r="807" spans="4:5">
      <c r="D807" s="18"/>
      <c r="E807" s="18"/>
    </row>
    <row r="808" spans="4:5">
      <c r="D808" s="18"/>
      <c r="E808" s="18"/>
    </row>
    <row r="809" spans="4:5">
      <c r="D809" s="18"/>
      <c r="E809" s="18"/>
    </row>
    <row r="810" spans="4:5">
      <c r="D810" s="18"/>
      <c r="E810" s="18"/>
    </row>
    <row r="811" spans="4:5">
      <c r="D811" s="18"/>
      <c r="E811" s="18"/>
    </row>
    <row r="812" spans="4:5">
      <c r="D812" s="18"/>
      <c r="E812" s="18"/>
    </row>
    <row r="813" spans="4:5">
      <c r="D813" s="18"/>
      <c r="E813" s="18"/>
    </row>
    <row r="814" spans="4:5">
      <c r="D814" s="18"/>
      <c r="E814" s="18"/>
    </row>
    <row r="815" spans="4:5">
      <c r="D815" s="18"/>
      <c r="E815" s="18"/>
    </row>
    <row r="816" spans="4:5">
      <c r="D816" s="18"/>
      <c r="E816" s="18"/>
    </row>
    <row r="817" spans="4:5">
      <c r="D817" s="18"/>
      <c r="E817" s="18"/>
    </row>
    <row r="818" spans="4:5">
      <c r="D818" s="18"/>
      <c r="E818" s="18"/>
    </row>
    <row r="819" spans="4:5">
      <c r="D819" s="18"/>
      <c r="E819" s="18"/>
    </row>
    <row r="820" spans="4:5">
      <c r="D820" s="18"/>
      <c r="E820" s="18"/>
    </row>
    <row r="821" spans="4:5">
      <c r="D821" s="18"/>
      <c r="E821" s="18"/>
    </row>
    <row r="822" spans="4:5">
      <c r="D822" s="18"/>
      <c r="E822" s="18"/>
    </row>
    <row r="823" spans="4:5">
      <c r="D823" s="18"/>
      <c r="E823" s="18"/>
    </row>
    <row r="824" spans="4:5">
      <c r="D824" s="18"/>
      <c r="E824" s="18"/>
    </row>
    <row r="825" spans="4:5">
      <c r="D825" s="18"/>
      <c r="E825" s="18"/>
    </row>
    <row r="826" spans="4:5">
      <c r="D826" s="18"/>
      <c r="E826" s="18"/>
    </row>
    <row r="827" spans="4:5">
      <c r="D827" s="18"/>
      <c r="E827" s="18"/>
    </row>
    <row r="828" spans="4:5">
      <c r="D828" s="18"/>
      <c r="E828" s="18"/>
    </row>
    <row r="829" spans="4:5">
      <c r="D829" s="18"/>
      <c r="E829" s="18"/>
    </row>
    <row r="830" spans="4:5">
      <c r="D830" s="18"/>
      <c r="E830" s="18"/>
    </row>
    <row r="831" spans="4:5">
      <c r="D831" s="18"/>
      <c r="E831" s="18"/>
    </row>
    <row r="832" spans="4:5">
      <c r="D832" s="18"/>
      <c r="E832" s="18"/>
    </row>
    <row r="833" spans="4:5">
      <c r="D833" s="18"/>
      <c r="E833" s="18"/>
    </row>
    <row r="834" spans="4:5">
      <c r="D834" s="18"/>
      <c r="E834" s="18"/>
    </row>
    <row r="835" spans="4:5">
      <c r="D835" s="18"/>
      <c r="E835" s="18"/>
    </row>
    <row r="836" spans="4:5">
      <c r="D836" s="18"/>
      <c r="E836" s="18"/>
    </row>
    <row r="837" spans="4:5">
      <c r="D837" s="18"/>
      <c r="E837" s="18"/>
    </row>
    <row r="838" spans="4:5">
      <c r="D838" s="18"/>
      <c r="E838" s="18"/>
    </row>
    <row r="839" spans="4:5">
      <c r="D839" s="18"/>
      <c r="E839" s="18"/>
    </row>
    <row r="840" spans="4:5">
      <c r="D840" s="18"/>
      <c r="E840" s="18"/>
    </row>
    <row r="841" spans="4:5">
      <c r="D841" s="18"/>
      <c r="E841" s="18"/>
    </row>
    <row r="842" spans="4:5">
      <c r="D842" s="18"/>
      <c r="E842" s="18"/>
    </row>
    <row r="843" spans="4:5">
      <c r="D843" s="18"/>
      <c r="E843" s="18"/>
    </row>
    <row r="844" spans="4:5">
      <c r="D844" s="18"/>
      <c r="E844" s="18"/>
    </row>
    <row r="845" spans="4:5">
      <c r="D845" s="18"/>
      <c r="E845" s="18"/>
    </row>
    <row r="846" spans="4:5">
      <c r="D846" s="18"/>
      <c r="E846" s="18"/>
    </row>
    <row r="847" spans="4:5">
      <c r="D847" s="18"/>
      <c r="E847" s="18"/>
    </row>
    <row r="848" spans="4:5">
      <c r="D848" s="18"/>
      <c r="E848" s="18"/>
    </row>
    <row r="849" spans="4:5">
      <c r="D849" s="18"/>
      <c r="E849" s="18"/>
    </row>
    <row r="850" spans="4:5">
      <c r="D850" s="18"/>
      <c r="E850" s="18"/>
    </row>
    <row r="851" spans="4:5">
      <c r="D851" s="18"/>
      <c r="E851" s="18"/>
    </row>
    <row r="852" spans="4:5">
      <c r="D852" s="18"/>
      <c r="E852" s="18"/>
    </row>
    <row r="853" spans="4:5">
      <c r="D853" s="18"/>
      <c r="E853" s="18"/>
    </row>
    <row r="854" spans="4:5">
      <c r="D854" s="18"/>
      <c r="E854" s="18"/>
    </row>
    <row r="855" spans="4:5">
      <c r="D855" s="18"/>
      <c r="E855" s="18"/>
    </row>
    <row r="856" spans="4:5">
      <c r="D856" s="18"/>
      <c r="E856" s="18"/>
    </row>
    <row r="857" spans="4:5">
      <c r="D857" s="18"/>
      <c r="E857" s="18"/>
    </row>
    <row r="858" spans="4:5">
      <c r="D858" s="18"/>
      <c r="E858" s="18"/>
    </row>
    <row r="859" spans="4:5">
      <c r="D859" s="18"/>
      <c r="E859" s="18"/>
    </row>
    <row r="860" spans="4:5">
      <c r="D860" s="18"/>
      <c r="E860" s="18"/>
    </row>
    <row r="861" spans="4:5">
      <c r="D861" s="18"/>
      <c r="E861" s="18"/>
    </row>
    <row r="862" spans="4:5">
      <c r="D862" s="18"/>
      <c r="E862" s="18"/>
    </row>
    <row r="863" spans="4:5">
      <c r="D863" s="18"/>
      <c r="E863" s="18"/>
    </row>
    <row r="864" spans="4:5">
      <c r="D864" s="18"/>
      <c r="E864" s="18"/>
    </row>
    <row r="865" spans="4:5">
      <c r="D865" s="18"/>
      <c r="E865" s="18"/>
    </row>
    <row r="866" spans="4:5">
      <c r="D866" s="18"/>
      <c r="E866" s="18"/>
    </row>
    <row r="867" spans="4:5">
      <c r="D867" s="18"/>
      <c r="E867" s="18"/>
    </row>
    <row r="868" spans="4:5">
      <c r="D868" s="18"/>
      <c r="E868" s="18"/>
    </row>
    <row r="869" spans="4:5">
      <c r="D869" s="18"/>
      <c r="E869" s="18"/>
    </row>
    <row r="870" spans="4:5">
      <c r="D870" s="18"/>
      <c r="E870" s="18"/>
    </row>
    <row r="871" spans="4:5">
      <c r="D871" s="18"/>
      <c r="E871" s="18"/>
    </row>
    <row r="872" spans="4:5">
      <c r="D872" s="18"/>
      <c r="E872" s="18"/>
    </row>
    <row r="873" spans="4:5">
      <c r="D873" s="18"/>
      <c r="E873" s="18"/>
    </row>
    <row r="874" spans="4:5">
      <c r="D874" s="18"/>
      <c r="E874" s="18"/>
    </row>
    <row r="875" spans="4:5">
      <c r="D875" s="18"/>
      <c r="E875" s="18"/>
    </row>
    <row r="876" spans="4:5">
      <c r="D876" s="18"/>
      <c r="E876" s="18"/>
    </row>
    <row r="877" spans="4:5">
      <c r="D877" s="18"/>
      <c r="E877" s="18"/>
    </row>
    <row r="878" spans="4:5">
      <c r="D878" s="18"/>
      <c r="E878" s="18"/>
    </row>
    <row r="879" spans="4:5">
      <c r="D879" s="18"/>
      <c r="E879" s="18"/>
    </row>
    <row r="880" spans="4:5">
      <c r="D880" s="18"/>
      <c r="E880" s="18"/>
    </row>
    <row r="881" spans="4:5">
      <c r="D881" s="18"/>
      <c r="E881" s="18"/>
    </row>
    <row r="882" spans="4:5">
      <c r="D882" s="18"/>
      <c r="E882" s="18"/>
    </row>
    <row r="883" spans="4:5">
      <c r="D883" s="18"/>
      <c r="E883" s="18"/>
    </row>
    <row r="884" spans="4:5">
      <c r="D884" s="18"/>
      <c r="E884" s="18"/>
    </row>
    <row r="885" spans="4:5">
      <c r="D885" s="18"/>
      <c r="E885" s="18"/>
    </row>
    <row r="886" spans="4:5">
      <c r="D886" s="18"/>
      <c r="E886" s="18"/>
    </row>
    <row r="887" spans="4:5">
      <c r="D887" s="18"/>
      <c r="E887" s="18"/>
    </row>
    <row r="888" spans="4:5">
      <c r="D888" s="18"/>
      <c r="E888" s="18"/>
    </row>
    <row r="889" spans="4:5">
      <c r="D889" s="18"/>
      <c r="E889" s="18"/>
    </row>
    <row r="890" spans="4:5">
      <c r="D890" s="18"/>
      <c r="E890" s="18"/>
    </row>
    <row r="891" spans="4:5">
      <c r="D891" s="18"/>
      <c r="E891" s="18"/>
    </row>
    <row r="892" spans="4:5">
      <c r="D892" s="18"/>
      <c r="E892" s="18"/>
    </row>
    <row r="893" spans="4:5">
      <c r="D893" s="18"/>
      <c r="E893" s="18"/>
    </row>
    <row r="894" spans="4:5">
      <c r="D894" s="18"/>
      <c r="E894" s="18"/>
    </row>
    <row r="895" spans="4:5">
      <c r="D895" s="18"/>
      <c r="E895" s="18"/>
    </row>
    <row r="896" spans="4:5">
      <c r="D896" s="18"/>
      <c r="E896" s="18"/>
    </row>
    <row r="897" spans="4:5">
      <c r="D897" s="18"/>
      <c r="E897" s="18"/>
    </row>
    <row r="898" spans="4:5">
      <c r="D898" s="18"/>
      <c r="E898" s="18"/>
    </row>
    <row r="899" spans="4:5">
      <c r="D899" s="18"/>
      <c r="E899" s="18"/>
    </row>
    <row r="900" spans="4:5">
      <c r="D900" s="18"/>
      <c r="E900" s="18"/>
    </row>
    <row r="901" spans="4:5">
      <c r="D901" s="18"/>
      <c r="E901" s="18"/>
    </row>
    <row r="902" spans="4:5">
      <c r="D902" s="18"/>
      <c r="E902" s="18"/>
    </row>
    <row r="903" spans="4:5">
      <c r="D903" s="18"/>
      <c r="E903" s="18"/>
    </row>
    <row r="904" spans="4:5">
      <c r="D904" s="18"/>
      <c r="E904" s="18"/>
    </row>
    <row r="905" spans="4:5">
      <c r="D905" s="18"/>
      <c r="E905" s="18"/>
    </row>
    <row r="906" spans="4:5">
      <c r="D906" s="18"/>
      <c r="E906" s="18"/>
    </row>
    <row r="907" spans="4:5">
      <c r="D907" s="18"/>
      <c r="E907" s="18"/>
    </row>
    <row r="908" spans="4:5">
      <c r="D908" s="18"/>
      <c r="E908" s="18"/>
    </row>
    <row r="909" spans="4:5">
      <c r="D909" s="18"/>
      <c r="E909" s="18"/>
    </row>
    <row r="910" spans="4:5">
      <c r="D910" s="18"/>
      <c r="E910" s="18"/>
    </row>
    <row r="911" spans="4:5">
      <c r="D911" s="18"/>
      <c r="E911" s="18"/>
    </row>
    <row r="912" spans="4:5">
      <c r="D912" s="18"/>
      <c r="E912" s="18"/>
    </row>
    <row r="913" spans="4:5">
      <c r="D913" s="18"/>
      <c r="E913" s="18"/>
    </row>
    <row r="914" spans="4:5">
      <c r="D914" s="18"/>
      <c r="E914" s="18"/>
    </row>
    <row r="915" spans="4:5">
      <c r="D915" s="18"/>
      <c r="E915" s="18"/>
    </row>
    <row r="916" spans="4:5">
      <c r="D916" s="18"/>
      <c r="E916" s="18"/>
    </row>
    <row r="917" spans="4:5">
      <c r="D917" s="18"/>
      <c r="E917" s="18"/>
    </row>
    <row r="918" spans="4:5">
      <c r="D918" s="18"/>
      <c r="E918" s="18"/>
    </row>
    <row r="919" spans="4:5">
      <c r="D919" s="18"/>
      <c r="E919" s="18"/>
    </row>
    <row r="920" spans="4:5">
      <c r="D920" s="18"/>
      <c r="E920" s="18"/>
    </row>
    <row r="921" spans="4:5">
      <c r="D921" s="18"/>
      <c r="E921" s="18"/>
    </row>
    <row r="922" spans="4:5">
      <c r="D922" s="18"/>
      <c r="E922" s="18"/>
    </row>
    <row r="923" spans="4:5">
      <c r="D923" s="18"/>
      <c r="E923" s="18"/>
    </row>
    <row r="924" spans="4:5">
      <c r="D924" s="18"/>
      <c r="E924" s="18"/>
    </row>
    <row r="925" spans="4:5">
      <c r="D925" s="18"/>
      <c r="E925" s="18"/>
    </row>
    <row r="926" spans="4:5">
      <c r="D926" s="18"/>
      <c r="E926" s="18"/>
    </row>
    <row r="927" spans="4:5">
      <c r="D927" s="18"/>
      <c r="E927" s="18"/>
    </row>
    <row r="928" spans="4:5">
      <c r="D928" s="18"/>
      <c r="E928" s="18"/>
    </row>
    <row r="929" spans="4:5">
      <c r="D929" s="18"/>
      <c r="E929" s="18"/>
    </row>
    <row r="930" spans="4:5">
      <c r="D930" s="18"/>
      <c r="E930" s="18"/>
    </row>
    <row r="931" spans="4:5">
      <c r="D931" s="18"/>
      <c r="E931" s="18"/>
    </row>
    <row r="932" spans="4:5">
      <c r="D932" s="18"/>
      <c r="E932" s="18"/>
    </row>
    <row r="933" spans="4:5">
      <c r="D933" s="18"/>
      <c r="E933" s="18"/>
    </row>
    <row r="934" spans="4:5">
      <c r="D934" s="18"/>
      <c r="E934" s="18"/>
    </row>
    <row r="935" spans="4:5">
      <c r="D935" s="18"/>
      <c r="E935" s="18"/>
    </row>
    <row r="936" spans="4:5">
      <c r="D936" s="18"/>
      <c r="E936" s="18"/>
    </row>
    <row r="937" spans="4:5">
      <c r="D937" s="18"/>
      <c r="E937" s="18"/>
    </row>
    <row r="938" spans="4:5">
      <c r="D938" s="18"/>
      <c r="E938" s="18"/>
    </row>
    <row r="939" spans="4:5">
      <c r="D939" s="18"/>
      <c r="E939" s="18"/>
    </row>
    <row r="940" spans="4:5">
      <c r="D940" s="18"/>
      <c r="E940" s="18"/>
    </row>
    <row r="941" spans="4:5">
      <c r="D941" s="18"/>
      <c r="E941" s="18"/>
    </row>
    <row r="942" spans="4:5">
      <c r="D942" s="18"/>
      <c r="E942" s="18"/>
    </row>
    <row r="943" spans="4:5">
      <c r="D943" s="18"/>
      <c r="E943" s="18"/>
    </row>
    <row r="944" spans="4:5">
      <c r="D944" s="18"/>
      <c r="E944" s="18"/>
    </row>
    <row r="945" spans="4:5">
      <c r="D945" s="18"/>
      <c r="E945" s="18"/>
    </row>
    <row r="946" spans="4:5">
      <c r="D946" s="18"/>
      <c r="E946" s="18"/>
    </row>
    <row r="947" spans="4:5">
      <c r="D947" s="18"/>
      <c r="E947" s="18"/>
    </row>
    <row r="948" spans="4:5">
      <c r="D948" s="18"/>
      <c r="E948" s="18"/>
    </row>
    <row r="949" spans="4:5">
      <c r="D949" s="18"/>
      <c r="E949" s="18"/>
    </row>
    <row r="950" spans="4:5">
      <c r="D950" s="18"/>
      <c r="E950" s="18"/>
    </row>
    <row r="951" spans="4:5">
      <c r="D951" s="18"/>
      <c r="E951" s="18"/>
    </row>
    <row r="952" spans="4:5">
      <c r="D952" s="18"/>
      <c r="E952" s="18"/>
    </row>
    <row r="953" spans="4:5">
      <c r="D953" s="18"/>
      <c r="E953" s="18"/>
    </row>
    <row r="954" spans="4:5">
      <c r="D954" s="18"/>
      <c r="E954" s="18"/>
    </row>
    <row r="955" spans="4:5">
      <c r="D955" s="18"/>
      <c r="E955" s="18"/>
    </row>
    <row r="956" spans="4:5">
      <c r="D956" s="18"/>
      <c r="E956" s="18"/>
    </row>
    <row r="957" spans="4:5">
      <c r="D957" s="18"/>
      <c r="E957" s="18"/>
    </row>
    <row r="958" spans="4:5">
      <c r="D958" s="18"/>
      <c r="E958" s="18"/>
    </row>
    <row r="959" spans="4:5">
      <c r="D959" s="18"/>
      <c r="E959" s="18"/>
    </row>
    <row r="960" spans="4:5">
      <c r="D960" s="18"/>
      <c r="E960" s="18"/>
    </row>
    <row r="961" spans="4:5">
      <c r="D961" s="18"/>
      <c r="E961" s="18"/>
    </row>
    <row r="962" spans="4:5">
      <c r="D962" s="18"/>
      <c r="E962" s="18"/>
    </row>
    <row r="963" spans="4:5">
      <c r="D963" s="18"/>
      <c r="E963" s="18"/>
    </row>
    <row r="964" spans="4:5">
      <c r="D964" s="18"/>
      <c r="E964" s="18"/>
    </row>
    <row r="965" spans="4:5">
      <c r="D965" s="18"/>
      <c r="E965" s="18"/>
    </row>
    <row r="966" spans="4:5">
      <c r="D966" s="18"/>
      <c r="E966" s="18"/>
    </row>
    <row r="967" spans="4:5">
      <c r="D967" s="18"/>
      <c r="E967" s="18"/>
    </row>
    <row r="968" spans="4:5">
      <c r="D968" s="18"/>
      <c r="E968" s="18"/>
    </row>
    <row r="969" spans="4:5">
      <c r="D969" s="18"/>
      <c r="E969" s="18"/>
    </row>
    <row r="970" spans="4:5">
      <c r="D970" s="18"/>
      <c r="E970" s="18"/>
    </row>
    <row r="971" spans="4:5">
      <c r="D971" s="18"/>
      <c r="E971" s="18"/>
    </row>
    <row r="972" spans="4:5">
      <c r="D972" s="18"/>
      <c r="E972" s="18"/>
    </row>
    <row r="973" spans="4:5">
      <c r="D973" s="18"/>
      <c r="E973" s="18"/>
    </row>
    <row r="974" spans="4:5">
      <c r="D974" s="18"/>
      <c r="E974" s="18"/>
    </row>
    <row r="975" spans="4:5">
      <c r="D975" s="18"/>
      <c r="E975" s="18"/>
    </row>
    <row r="976" spans="4:5">
      <c r="D976" s="18"/>
      <c r="E976" s="18"/>
    </row>
    <row r="977" spans="4:5">
      <c r="D977" s="18"/>
      <c r="E977" s="18"/>
    </row>
    <row r="978" spans="4:5">
      <c r="D978" s="18"/>
      <c r="E978" s="18"/>
    </row>
    <row r="979" spans="4:5">
      <c r="D979" s="18"/>
      <c r="E979" s="18"/>
    </row>
    <row r="980" spans="4:5">
      <c r="D980" s="18"/>
      <c r="E980" s="18"/>
    </row>
    <row r="981" spans="4:5">
      <c r="D981" s="18"/>
      <c r="E981" s="18"/>
    </row>
    <row r="982" spans="4:5">
      <c r="D982" s="18"/>
      <c r="E982" s="18"/>
    </row>
    <row r="983" spans="4:5">
      <c r="D983" s="18"/>
      <c r="E983" s="18"/>
    </row>
    <row r="984" spans="4:5">
      <c r="D984" s="18"/>
      <c r="E984" s="18"/>
    </row>
    <row r="985" spans="4:5">
      <c r="D985" s="18"/>
      <c r="E985" s="18"/>
    </row>
    <row r="986" spans="4:5">
      <c r="D986" s="18"/>
      <c r="E986" s="18"/>
    </row>
    <row r="987" spans="4:5">
      <c r="D987" s="18"/>
      <c r="E987" s="18"/>
    </row>
    <row r="988" spans="4:5">
      <c r="D988" s="18"/>
      <c r="E988" s="18"/>
    </row>
    <row r="989" spans="4:5">
      <c r="D989" s="18"/>
      <c r="E989" s="18"/>
    </row>
    <row r="990" spans="4:5">
      <c r="D990" s="18"/>
      <c r="E990" s="18"/>
    </row>
    <row r="991" spans="4:5">
      <c r="D991" s="18"/>
      <c r="E991" s="18"/>
    </row>
    <row r="992" spans="4:5">
      <c r="D992" s="18"/>
      <c r="E992" s="18"/>
    </row>
    <row r="993" spans="4:5">
      <c r="D993" s="18"/>
      <c r="E993" s="18"/>
    </row>
    <row r="994" spans="4:5">
      <c r="D994" s="18"/>
      <c r="E994" s="18"/>
    </row>
    <row r="995" spans="4:5">
      <c r="D995" s="18"/>
      <c r="E995" s="18"/>
    </row>
    <row r="996" spans="4:5">
      <c r="D996" s="18"/>
      <c r="E996" s="18"/>
    </row>
    <row r="997" spans="4:5">
      <c r="D997" s="18"/>
      <c r="E997" s="18"/>
    </row>
    <row r="998" spans="4:5">
      <c r="D998" s="18"/>
      <c r="E998" s="18"/>
    </row>
    <row r="999" spans="4:5">
      <c r="D999" s="18"/>
      <c r="E999" s="18"/>
    </row>
    <row r="1000" spans="4:5">
      <c r="D1000" s="18"/>
      <c r="E1000" s="18"/>
    </row>
    <row r="1001" spans="4:5">
      <c r="D1001" s="18"/>
      <c r="E1001" s="18"/>
    </row>
    <row r="1002" spans="4:5">
      <c r="D1002" s="18"/>
      <c r="E1002" s="18"/>
    </row>
    <row r="1003" spans="4:5">
      <c r="D1003" s="18"/>
      <c r="E1003" s="18"/>
    </row>
    <row r="1004" spans="4:5">
      <c r="D1004" s="18"/>
      <c r="E1004" s="18"/>
    </row>
    <row r="1005" spans="4:5">
      <c r="D1005" s="18"/>
      <c r="E1005" s="18"/>
    </row>
    <row r="1006" spans="4:5">
      <c r="D1006" s="18"/>
      <c r="E1006" s="18"/>
    </row>
    <row r="1007" spans="4:5">
      <c r="D1007" s="18"/>
      <c r="E1007" s="18"/>
    </row>
    <row r="1008" spans="4:5">
      <c r="D1008" s="18"/>
      <c r="E1008" s="18"/>
    </row>
    <row r="1009" spans="4:5">
      <c r="D1009" s="18"/>
      <c r="E1009" s="18"/>
    </row>
    <row r="1010" spans="4:5">
      <c r="D1010" s="18"/>
      <c r="E1010" s="18"/>
    </row>
    <row r="1011" spans="4:5">
      <c r="D1011" s="18"/>
      <c r="E1011" s="18"/>
    </row>
    <row r="1012" spans="4:5">
      <c r="D1012" s="18"/>
      <c r="E1012" s="18"/>
    </row>
    <row r="1013" spans="4:5">
      <c r="D1013" s="18"/>
      <c r="E1013" s="18"/>
    </row>
    <row r="1014" spans="4:5">
      <c r="D1014" s="18"/>
      <c r="E1014" s="18"/>
    </row>
    <row r="1015" spans="4:5">
      <c r="D1015" s="18"/>
      <c r="E1015" s="18"/>
    </row>
    <row r="1016" spans="4:5">
      <c r="D1016" s="18"/>
      <c r="E1016" s="18"/>
    </row>
    <row r="1017" spans="4:5">
      <c r="D1017" s="18"/>
      <c r="E1017" s="18"/>
    </row>
    <row r="1018" spans="4:5">
      <c r="D1018" s="18"/>
      <c r="E1018" s="18"/>
    </row>
    <row r="1019" spans="4:5">
      <c r="D1019" s="18"/>
      <c r="E1019" s="18"/>
    </row>
    <row r="1020" spans="4:5">
      <c r="D1020" s="18"/>
      <c r="E1020" s="18"/>
    </row>
    <row r="1021" spans="4:5">
      <c r="D1021" s="18"/>
      <c r="E1021" s="18"/>
    </row>
    <row r="1022" spans="4:5">
      <c r="D1022" s="18"/>
      <c r="E1022" s="18"/>
    </row>
    <row r="1023" spans="4:5">
      <c r="D1023" s="18"/>
      <c r="E1023" s="18"/>
    </row>
    <row r="1024" spans="4:5">
      <c r="D1024" s="18"/>
      <c r="E1024" s="18"/>
    </row>
    <row r="1025" spans="4:5">
      <c r="D1025" s="18"/>
      <c r="E1025" s="18"/>
    </row>
    <row r="1026" spans="4:5">
      <c r="D1026" s="18"/>
      <c r="E1026" s="18"/>
    </row>
    <row r="1027" spans="4:5">
      <c r="D1027" s="18"/>
      <c r="E1027" s="18"/>
    </row>
    <row r="1028" spans="4:5">
      <c r="D1028" s="18"/>
      <c r="E1028" s="18"/>
    </row>
    <row r="1029" spans="4:5">
      <c r="D1029" s="18"/>
      <c r="E1029" s="18"/>
    </row>
    <row r="1030" spans="4:5">
      <c r="D1030" s="18"/>
      <c r="E1030" s="18"/>
    </row>
    <row r="1031" spans="4:5">
      <c r="D1031" s="18"/>
      <c r="E1031" s="18"/>
    </row>
    <row r="1032" spans="4:5">
      <c r="D1032" s="18"/>
      <c r="E1032" s="18"/>
    </row>
    <row r="1033" spans="4:5">
      <c r="D1033" s="18"/>
      <c r="E1033" s="18"/>
    </row>
    <row r="1034" spans="4:5">
      <c r="D1034" s="18"/>
      <c r="E1034" s="18"/>
    </row>
    <row r="1035" spans="4:5">
      <c r="D1035" s="18"/>
      <c r="E1035" s="18"/>
    </row>
    <row r="1036" spans="4:5">
      <c r="D1036" s="18"/>
      <c r="E1036" s="18"/>
    </row>
    <row r="1037" spans="4:5">
      <c r="D1037" s="18"/>
      <c r="E1037" s="18"/>
    </row>
    <row r="1038" spans="4:5">
      <c r="D1038" s="18"/>
      <c r="E1038" s="18"/>
    </row>
    <row r="1039" spans="4:5">
      <c r="D1039" s="18"/>
      <c r="E1039" s="18"/>
    </row>
    <row r="1040" spans="4:5">
      <c r="D1040" s="18"/>
      <c r="E1040" s="18"/>
    </row>
    <row r="1041" spans="4:5">
      <c r="D1041" s="18"/>
      <c r="E1041" s="18"/>
    </row>
    <row r="1042" spans="4:5">
      <c r="D1042" s="18"/>
      <c r="E1042" s="18"/>
    </row>
    <row r="1043" spans="4:5">
      <c r="D1043" s="18"/>
      <c r="E1043" s="18"/>
    </row>
    <row r="1044" spans="4:5">
      <c r="D1044" s="18"/>
      <c r="E1044" s="18"/>
    </row>
    <row r="1045" spans="4:5">
      <c r="D1045" s="18"/>
      <c r="E1045" s="18"/>
    </row>
    <row r="1046" spans="4:5">
      <c r="D1046" s="18"/>
      <c r="E1046" s="18"/>
    </row>
    <row r="1047" spans="4:5">
      <c r="D1047" s="18"/>
      <c r="E1047" s="18"/>
    </row>
    <row r="1048" spans="4:5">
      <c r="D1048" s="18"/>
      <c r="E1048" s="18"/>
    </row>
    <row r="1049" spans="4:5">
      <c r="D1049" s="18"/>
      <c r="E1049" s="18"/>
    </row>
    <row r="1050" spans="4:5">
      <c r="D1050" s="18"/>
      <c r="E1050" s="18"/>
    </row>
    <row r="1051" spans="4:5">
      <c r="D1051" s="18"/>
      <c r="E1051" s="18"/>
    </row>
    <row r="1052" spans="4:5">
      <c r="D1052" s="18"/>
      <c r="E1052" s="18"/>
    </row>
    <row r="1053" spans="4:5">
      <c r="D1053" s="18"/>
      <c r="E1053" s="18"/>
    </row>
    <row r="1054" spans="4:5">
      <c r="D1054" s="18"/>
      <c r="E1054" s="18"/>
    </row>
    <row r="1055" spans="4:5">
      <c r="D1055" s="18"/>
      <c r="E1055" s="18"/>
    </row>
    <row r="1056" spans="4:5">
      <c r="D1056" s="18"/>
      <c r="E1056" s="18"/>
    </row>
    <row r="1057" spans="4:5">
      <c r="D1057" s="18"/>
      <c r="E1057" s="18"/>
    </row>
    <row r="1058" spans="4:5">
      <c r="D1058" s="18"/>
      <c r="E1058" s="18"/>
    </row>
    <row r="1059" spans="4:5">
      <c r="D1059" s="18"/>
      <c r="E1059" s="18"/>
    </row>
    <row r="1060" spans="4:5">
      <c r="D1060" s="18"/>
      <c r="E1060" s="18"/>
    </row>
    <row r="1061" spans="4:5">
      <c r="D1061" s="18"/>
      <c r="E1061" s="18"/>
    </row>
    <row r="1062" spans="4:5">
      <c r="D1062" s="18"/>
      <c r="E1062" s="18"/>
    </row>
    <row r="1063" spans="4:5">
      <c r="D1063" s="18"/>
      <c r="E1063" s="18"/>
    </row>
    <row r="1064" spans="4:5">
      <c r="D1064" s="18"/>
      <c r="E1064" s="18"/>
    </row>
    <row r="1065" spans="4:5">
      <c r="D1065" s="18"/>
      <c r="E1065" s="18"/>
    </row>
    <row r="1066" spans="4:5">
      <c r="D1066" s="18"/>
      <c r="E1066" s="18"/>
    </row>
    <row r="1067" spans="4:5">
      <c r="D1067" s="18"/>
      <c r="E1067" s="18"/>
    </row>
    <row r="1068" spans="4:5">
      <c r="D1068" s="18"/>
      <c r="E1068" s="18"/>
    </row>
    <row r="1069" spans="4:5">
      <c r="D1069" s="18"/>
      <c r="E1069" s="18"/>
    </row>
    <row r="1070" spans="4:5">
      <c r="D1070" s="18"/>
      <c r="E1070" s="18"/>
    </row>
    <row r="1071" spans="4:5">
      <c r="D1071" s="18"/>
      <c r="E1071" s="18"/>
    </row>
    <row r="1072" spans="4:5">
      <c r="D1072" s="18"/>
      <c r="E1072" s="18"/>
    </row>
    <row r="1073" spans="4:5">
      <c r="D1073" s="18"/>
      <c r="E1073" s="18"/>
    </row>
    <row r="1074" spans="4:5">
      <c r="D1074" s="18"/>
      <c r="E1074" s="18"/>
    </row>
    <row r="1075" spans="4:5">
      <c r="D1075" s="18"/>
      <c r="E1075" s="18"/>
    </row>
    <row r="1076" spans="4:5">
      <c r="D1076" s="18"/>
      <c r="E1076" s="18"/>
    </row>
    <row r="1077" spans="4:5">
      <c r="D1077" s="18"/>
      <c r="E1077" s="18"/>
    </row>
    <row r="1078" spans="4:5">
      <c r="D1078" s="18"/>
      <c r="E1078" s="18"/>
    </row>
    <row r="1079" spans="4:5">
      <c r="D1079" s="18"/>
      <c r="E1079" s="18"/>
    </row>
    <row r="1080" spans="4:5">
      <c r="D1080" s="18"/>
      <c r="E1080" s="18"/>
    </row>
    <row r="1081" spans="4:5">
      <c r="D1081" s="18"/>
      <c r="E1081" s="18"/>
    </row>
    <row r="1082" spans="4:5">
      <c r="D1082" s="18"/>
      <c r="E1082" s="18"/>
    </row>
    <row r="1083" spans="4:5">
      <c r="D1083" s="18"/>
      <c r="E1083" s="18"/>
    </row>
    <row r="1084" spans="4:5">
      <c r="D1084" s="18"/>
      <c r="E1084" s="18"/>
    </row>
    <row r="1085" spans="4:5">
      <c r="D1085" s="18"/>
      <c r="E1085" s="18"/>
    </row>
    <row r="1086" spans="4:5">
      <c r="D1086" s="18"/>
      <c r="E1086" s="18"/>
    </row>
    <row r="1087" spans="4:5">
      <c r="D1087" s="18"/>
      <c r="E1087" s="18"/>
    </row>
    <row r="1088" spans="4:5">
      <c r="D1088" s="18"/>
      <c r="E1088" s="18"/>
    </row>
    <row r="1089" spans="4:5">
      <c r="D1089" s="18"/>
      <c r="E1089" s="18"/>
    </row>
    <row r="1090" spans="4:5">
      <c r="D1090" s="18"/>
      <c r="E1090" s="18"/>
    </row>
  </sheetData>
  <mergeCells count="11">
    <mergeCell ref="A11:H11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</mergeCells>
  <pageMargins left="0.75" right="0.75" top="1" bottom="1" header="0.5" footer="0.5"/>
  <pageSetup scale="76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00"/>
  <sheetViews>
    <sheetView topLeftCell="A2" zoomScale="90" zoomScaleNormal="90" workbookViewId="0">
      <selection activeCell="B26" sqref="B26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951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1" t="s">
        <v>948</v>
      </c>
      <c r="B7" s="71" t="s">
        <v>947</v>
      </c>
      <c r="C7" s="88">
        <v>5</v>
      </c>
      <c r="D7" s="88">
        <v>5</v>
      </c>
      <c r="E7" s="88"/>
      <c r="F7" s="89">
        <v>6</v>
      </c>
      <c r="G7" s="88">
        <v>17</v>
      </c>
      <c r="H7" s="80">
        <f t="shared" ref="H7:H15" si="0">+G7+F7+E7+D7+C7</f>
        <v>33</v>
      </c>
      <c r="I7" s="111">
        <v>0</v>
      </c>
      <c r="J7" s="112" t="s">
        <v>530</v>
      </c>
      <c r="K7" s="69" t="s">
        <v>531</v>
      </c>
    </row>
    <row r="8" spans="1:11" s="18" customFormat="1" ht="15.75" customHeight="1">
      <c r="A8" s="79" t="s">
        <v>943</v>
      </c>
      <c r="B8" s="79" t="s">
        <v>944</v>
      </c>
      <c r="C8" s="88">
        <v>5</v>
      </c>
      <c r="D8" s="88">
        <v>5</v>
      </c>
      <c r="E8" s="88"/>
      <c r="F8" s="89">
        <v>6</v>
      </c>
      <c r="G8" s="88">
        <v>12</v>
      </c>
      <c r="H8" s="80">
        <f t="shared" si="0"/>
        <v>28</v>
      </c>
      <c r="I8" s="69">
        <v>26</v>
      </c>
      <c r="J8" s="85">
        <f t="shared" ref="J8:J14" si="1">+I8+H8</f>
        <v>54</v>
      </c>
      <c r="K8" s="69" t="s">
        <v>534</v>
      </c>
    </row>
    <row r="9" spans="1:11" s="18" customFormat="1" ht="15.75" customHeight="1">
      <c r="A9" s="79" t="s">
        <v>942</v>
      </c>
      <c r="B9" s="79" t="s">
        <v>941</v>
      </c>
      <c r="C9" s="88">
        <v>5</v>
      </c>
      <c r="D9" s="88">
        <v>6</v>
      </c>
      <c r="E9" s="88"/>
      <c r="F9" s="89">
        <v>6</v>
      </c>
      <c r="G9" s="88">
        <v>11</v>
      </c>
      <c r="H9" s="80">
        <f t="shared" si="0"/>
        <v>28</v>
      </c>
      <c r="I9" s="69">
        <v>23</v>
      </c>
      <c r="J9" s="85">
        <f t="shared" si="1"/>
        <v>51</v>
      </c>
      <c r="K9" s="69" t="s">
        <v>534</v>
      </c>
    </row>
    <row r="10" spans="1:11" s="18" customFormat="1" ht="15.75" customHeight="1">
      <c r="A10" s="79" t="s">
        <v>925</v>
      </c>
      <c r="B10" s="79" t="s">
        <v>924</v>
      </c>
      <c r="C10" s="88"/>
      <c r="D10" s="88">
        <v>8</v>
      </c>
      <c r="E10" s="88"/>
      <c r="F10" s="89">
        <v>8</v>
      </c>
      <c r="G10" s="88">
        <v>12</v>
      </c>
      <c r="H10" s="80">
        <f t="shared" si="0"/>
        <v>28</v>
      </c>
      <c r="I10" s="96">
        <v>34</v>
      </c>
      <c r="J10" s="85">
        <f t="shared" si="1"/>
        <v>62</v>
      </c>
      <c r="K10" s="69" t="s">
        <v>532</v>
      </c>
    </row>
    <row r="11" spans="1:11" s="18" customFormat="1" ht="15.75" customHeight="1">
      <c r="A11" s="3" t="s">
        <v>134</v>
      </c>
      <c r="B11" s="3" t="s">
        <v>135</v>
      </c>
      <c r="C11" s="88">
        <v>5</v>
      </c>
      <c r="D11" s="88">
        <v>4</v>
      </c>
      <c r="E11" s="88"/>
      <c r="F11" s="89">
        <v>8</v>
      </c>
      <c r="G11" s="88">
        <v>14</v>
      </c>
      <c r="H11" s="80">
        <f t="shared" si="0"/>
        <v>31</v>
      </c>
      <c r="I11" s="111">
        <v>11</v>
      </c>
      <c r="J11" s="112" t="s">
        <v>530</v>
      </c>
      <c r="K11" s="69" t="s">
        <v>531</v>
      </c>
    </row>
    <row r="12" spans="1:11" s="18" customFormat="1" ht="15.75" customHeight="1">
      <c r="A12" s="79" t="s">
        <v>923</v>
      </c>
      <c r="B12" s="79" t="s">
        <v>920</v>
      </c>
      <c r="C12" s="88">
        <v>5</v>
      </c>
      <c r="D12" s="88">
        <v>2</v>
      </c>
      <c r="E12" s="88"/>
      <c r="F12" s="89">
        <v>6</v>
      </c>
      <c r="G12" s="88">
        <v>15</v>
      </c>
      <c r="H12" s="80">
        <f t="shared" si="0"/>
        <v>28</v>
      </c>
      <c r="I12" s="69">
        <v>30</v>
      </c>
      <c r="J12" s="85">
        <f t="shared" si="1"/>
        <v>58</v>
      </c>
      <c r="K12" s="69" t="s">
        <v>534</v>
      </c>
    </row>
    <row r="13" spans="1:11" s="18" customFormat="1" ht="15.75" customHeight="1">
      <c r="A13" s="71" t="s">
        <v>917</v>
      </c>
      <c r="B13" s="71" t="s">
        <v>916</v>
      </c>
      <c r="C13" s="88"/>
      <c r="D13" s="88">
        <v>3</v>
      </c>
      <c r="E13" s="88"/>
      <c r="F13" s="89">
        <v>6</v>
      </c>
      <c r="G13" s="88">
        <v>19</v>
      </c>
      <c r="H13" s="80">
        <f t="shared" si="0"/>
        <v>28</v>
      </c>
      <c r="I13" s="111">
        <v>0</v>
      </c>
      <c r="J13" s="112" t="s">
        <v>530</v>
      </c>
      <c r="K13" s="69" t="s">
        <v>531</v>
      </c>
    </row>
    <row r="14" spans="1:11" s="18" customFormat="1" ht="15.75" customHeight="1">
      <c r="A14" s="79" t="s">
        <v>904</v>
      </c>
      <c r="B14" s="79" t="s">
        <v>903</v>
      </c>
      <c r="C14" s="88">
        <v>5</v>
      </c>
      <c r="D14" s="88">
        <v>1</v>
      </c>
      <c r="E14" s="88">
        <v>7</v>
      </c>
      <c r="F14" s="89">
        <v>8</v>
      </c>
      <c r="G14" s="88">
        <v>11</v>
      </c>
      <c r="H14" s="80">
        <f t="shared" si="0"/>
        <v>32</v>
      </c>
      <c r="I14" s="69">
        <v>36</v>
      </c>
      <c r="J14" s="85">
        <f t="shared" si="1"/>
        <v>68</v>
      </c>
      <c r="K14" s="69" t="s">
        <v>532</v>
      </c>
    </row>
    <row r="15" spans="1:11" s="18" customFormat="1" ht="15.75" customHeight="1">
      <c r="A15" s="3" t="s">
        <v>330</v>
      </c>
      <c r="B15" s="3" t="s">
        <v>331</v>
      </c>
      <c r="C15" s="88">
        <v>5</v>
      </c>
      <c r="D15" s="88">
        <v>10</v>
      </c>
      <c r="E15" s="88">
        <v>10</v>
      </c>
      <c r="F15" s="89">
        <v>7</v>
      </c>
      <c r="G15" s="88">
        <v>14</v>
      </c>
      <c r="H15" s="80">
        <f t="shared" si="0"/>
        <v>46</v>
      </c>
      <c r="I15" s="111">
        <v>7</v>
      </c>
      <c r="J15" s="112" t="s">
        <v>530</v>
      </c>
      <c r="K15" s="69" t="s">
        <v>531</v>
      </c>
    </row>
    <row r="16" spans="1:11" s="18" customFormat="1" ht="15.75" customHeight="1">
      <c r="A16" s="102"/>
      <c r="B16" s="102"/>
      <c r="C16" s="103"/>
      <c r="D16" s="103"/>
      <c r="E16" s="103"/>
      <c r="F16" s="104"/>
      <c r="G16" s="103"/>
      <c r="H16" s="105"/>
      <c r="I16" s="106"/>
      <c r="J16" s="106"/>
      <c r="K16" s="106"/>
    </row>
    <row r="17" spans="1:11" s="18" customFormat="1" ht="15.75" customHeight="1">
      <c r="A17" s="109" t="s">
        <v>957</v>
      </c>
      <c r="B17" s="102"/>
      <c r="C17" s="103"/>
      <c r="D17" s="103"/>
      <c r="E17" s="103"/>
      <c r="F17" s="104"/>
      <c r="G17" s="103"/>
      <c r="H17" s="105"/>
      <c r="I17" s="106"/>
      <c r="J17" s="107"/>
      <c r="K17" s="106"/>
    </row>
    <row r="18" spans="1:11" s="18" customFormat="1" ht="15.75" customHeight="1">
      <c r="A18" s="102"/>
      <c r="B18" s="102"/>
      <c r="C18" s="103"/>
      <c r="D18" s="103"/>
      <c r="E18" s="103"/>
      <c r="F18" s="104"/>
      <c r="G18" s="103"/>
      <c r="H18" s="105"/>
      <c r="I18" s="106"/>
      <c r="J18" s="107"/>
      <c r="K18" s="106"/>
    </row>
    <row r="19" spans="1:11" ht="18">
      <c r="A19" s="49" t="s">
        <v>952</v>
      </c>
      <c r="D19" s="18"/>
      <c r="E19" s="18"/>
      <c r="I19" s="139" t="s">
        <v>555</v>
      </c>
      <c r="J19" s="139"/>
      <c r="K19" s="139"/>
    </row>
    <row r="20" spans="1:11" s="11" customFormat="1" ht="18">
      <c r="A20"/>
      <c r="B20"/>
      <c r="C20" s="18"/>
      <c r="D20" s="18"/>
      <c r="E20" s="18"/>
      <c r="F20" s="19"/>
      <c r="G20" s="19"/>
      <c r="I20" s="140" t="s">
        <v>318</v>
      </c>
      <c r="J20" s="140"/>
      <c r="K20" s="140"/>
    </row>
    <row r="21" spans="1:11" s="11" customFormat="1" ht="18">
      <c r="A21"/>
      <c r="B21"/>
      <c r="C21" s="18"/>
      <c r="D21" s="18"/>
      <c r="E21" s="18"/>
      <c r="F21" s="19"/>
      <c r="G21" s="19"/>
      <c r="I21" s="136"/>
      <c r="J21" s="136"/>
      <c r="K21" s="136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</sheetData>
  <mergeCells count="7">
    <mergeCell ref="I21:K21"/>
    <mergeCell ref="A1:K2"/>
    <mergeCell ref="A3:K3"/>
    <mergeCell ref="A4:K4"/>
    <mergeCell ref="A5:K5"/>
    <mergeCell ref="I19:K19"/>
    <mergeCell ref="I20:K20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8"/>
  <sheetViews>
    <sheetView topLeftCell="B1" zoomScaleNormal="100" workbookViewId="0">
      <selection activeCell="A11" sqref="A11:B11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9.5703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934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1" t="s">
        <v>936</v>
      </c>
      <c r="B7" s="71" t="s">
        <v>935</v>
      </c>
      <c r="C7" s="88">
        <v>5</v>
      </c>
      <c r="D7" s="88">
        <v>7</v>
      </c>
      <c r="E7" s="88"/>
      <c r="F7" s="89">
        <v>9</v>
      </c>
      <c r="G7" s="88">
        <v>11</v>
      </c>
      <c r="H7" s="80">
        <f t="shared" ref="H7:H13" si="0">+G7+F7+E7+D7+C7</f>
        <v>32</v>
      </c>
      <c r="I7" s="69">
        <v>23</v>
      </c>
      <c r="J7" s="85">
        <f>+I7+H7</f>
        <v>55</v>
      </c>
      <c r="K7" s="69" t="s">
        <v>534</v>
      </c>
    </row>
    <row r="8" spans="1:11" s="18" customFormat="1" ht="15.75" customHeight="1">
      <c r="A8" s="71" t="s">
        <v>899</v>
      </c>
      <c r="B8" s="71" t="s">
        <v>898</v>
      </c>
      <c r="C8" s="88">
        <v>5</v>
      </c>
      <c r="D8" s="88">
        <v>7</v>
      </c>
      <c r="E8" s="88"/>
      <c r="F8" s="89">
        <v>11</v>
      </c>
      <c r="G8" s="88">
        <v>11</v>
      </c>
      <c r="H8" s="80">
        <f t="shared" si="0"/>
        <v>34</v>
      </c>
      <c r="I8" s="69">
        <v>30</v>
      </c>
      <c r="J8" s="85">
        <f>+I8+H8</f>
        <v>64</v>
      </c>
      <c r="K8" s="69" t="s">
        <v>532</v>
      </c>
    </row>
    <row r="9" spans="1:11" s="18" customFormat="1" ht="15.75" customHeight="1">
      <c r="A9" s="3" t="s">
        <v>918</v>
      </c>
      <c r="B9" s="3" t="s">
        <v>919</v>
      </c>
      <c r="C9" s="88">
        <v>5</v>
      </c>
      <c r="D9" s="88">
        <v>3</v>
      </c>
      <c r="E9" s="88"/>
      <c r="F9" s="89">
        <v>7</v>
      </c>
      <c r="G9" s="88">
        <v>16</v>
      </c>
      <c r="H9" s="80">
        <f t="shared" si="0"/>
        <v>31</v>
      </c>
      <c r="I9" s="69">
        <v>23</v>
      </c>
      <c r="J9" s="85">
        <f>+I9+H9</f>
        <v>54</v>
      </c>
      <c r="K9" s="69" t="s">
        <v>939</v>
      </c>
    </row>
    <row r="10" spans="1:11" s="18" customFormat="1" ht="15.75" customHeight="1">
      <c r="A10" s="71" t="s">
        <v>928</v>
      </c>
      <c r="B10" s="71" t="s">
        <v>929</v>
      </c>
      <c r="C10" s="88">
        <v>5</v>
      </c>
      <c r="D10" s="88">
        <v>4</v>
      </c>
      <c r="E10" s="88"/>
      <c r="F10" s="89">
        <v>6</v>
      </c>
      <c r="G10" s="88">
        <v>15</v>
      </c>
      <c r="H10" s="80">
        <f t="shared" si="0"/>
        <v>30</v>
      </c>
      <c r="I10" s="69">
        <v>34</v>
      </c>
      <c r="J10" s="85">
        <f>+I10+H10</f>
        <v>64</v>
      </c>
      <c r="K10" s="69" t="s">
        <v>532</v>
      </c>
    </row>
    <row r="11" spans="1:11" s="18" customFormat="1" ht="15.75" customHeight="1">
      <c r="A11" s="71" t="s">
        <v>917</v>
      </c>
      <c r="B11" s="71" t="s">
        <v>916</v>
      </c>
      <c r="C11" s="88"/>
      <c r="D11" s="88">
        <v>3</v>
      </c>
      <c r="E11" s="88"/>
      <c r="F11" s="89">
        <v>6</v>
      </c>
      <c r="G11" s="88">
        <v>19</v>
      </c>
      <c r="H11" s="80">
        <f t="shared" si="0"/>
        <v>28</v>
      </c>
      <c r="I11" s="86" t="s">
        <v>940</v>
      </c>
      <c r="J11" s="110" t="s">
        <v>940</v>
      </c>
      <c r="K11" s="69" t="s">
        <v>531</v>
      </c>
    </row>
    <row r="12" spans="1:11" s="18" customFormat="1" ht="15.75" customHeight="1">
      <c r="A12" s="71" t="s">
        <v>493</v>
      </c>
      <c r="B12" s="71" t="s">
        <v>494</v>
      </c>
      <c r="C12" s="88"/>
      <c r="D12" s="88"/>
      <c r="E12" s="88">
        <v>9</v>
      </c>
      <c r="F12" s="89">
        <v>8</v>
      </c>
      <c r="G12" s="88">
        <v>11</v>
      </c>
      <c r="H12" s="80">
        <f t="shared" si="0"/>
        <v>28</v>
      </c>
      <c r="I12" s="69">
        <v>31</v>
      </c>
      <c r="J12" s="85">
        <f>+I12+H12</f>
        <v>59</v>
      </c>
      <c r="K12" s="69" t="s">
        <v>534</v>
      </c>
    </row>
    <row r="13" spans="1:11" s="18" customFormat="1" ht="15.75" customHeight="1">
      <c r="A13" s="71" t="s">
        <v>927</v>
      </c>
      <c r="B13" s="71" t="s">
        <v>930</v>
      </c>
      <c r="C13" s="88">
        <v>5</v>
      </c>
      <c r="D13" s="88">
        <v>6</v>
      </c>
      <c r="E13" s="88"/>
      <c r="F13" s="89">
        <v>7</v>
      </c>
      <c r="G13" s="88">
        <v>13</v>
      </c>
      <c r="H13" s="80">
        <f t="shared" si="0"/>
        <v>31</v>
      </c>
      <c r="I13" s="86" t="s">
        <v>530</v>
      </c>
      <c r="J13" s="110" t="s">
        <v>530</v>
      </c>
      <c r="K13" s="69" t="s">
        <v>531</v>
      </c>
    </row>
    <row r="14" spans="1:11" s="18" customFormat="1" ht="15.75" customHeight="1">
      <c r="A14" s="102"/>
      <c r="B14" s="102"/>
      <c r="C14" s="103"/>
      <c r="D14" s="103"/>
      <c r="E14" s="103"/>
      <c r="F14" s="104"/>
      <c r="G14" s="103"/>
      <c r="H14" s="105"/>
      <c r="I14" s="106"/>
      <c r="J14" s="107"/>
      <c r="K14" s="106"/>
    </row>
    <row r="15" spans="1:11" s="18" customFormat="1" ht="15.75" customHeight="1">
      <c r="A15" s="109" t="s">
        <v>938</v>
      </c>
      <c r="B15" s="102"/>
      <c r="C15" s="103"/>
      <c r="D15" s="103"/>
      <c r="E15" s="103"/>
      <c r="F15" s="104"/>
      <c r="G15" s="103"/>
      <c r="H15" s="105"/>
      <c r="I15" s="106"/>
      <c r="J15" s="107"/>
      <c r="K15" s="106"/>
    </row>
    <row r="16" spans="1:11" s="18" customFormat="1" ht="15.75" customHeight="1">
      <c r="A16" s="102"/>
      <c r="B16" s="102"/>
      <c r="C16" s="103"/>
      <c r="D16" s="103"/>
      <c r="E16" s="103"/>
      <c r="F16" s="104"/>
      <c r="G16" s="103"/>
      <c r="H16" s="105"/>
      <c r="I16" s="106"/>
      <c r="J16" s="107"/>
      <c r="K16" s="106"/>
    </row>
    <row r="17" spans="1:11" ht="18">
      <c r="A17" s="49" t="s">
        <v>937</v>
      </c>
      <c r="D17" s="18"/>
      <c r="E17" s="18"/>
      <c r="I17" s="139" t="s">
        <v>555</v>
      </c>
      <c r="J17" s="139"/>
      <c r="K17" s="139"/>
    </row>
    <row r="18" spans="1:11" s="11" customFormat="1" ht="18">
      <c r="A18"/>
      <c r="B18"/>
      <c r="C18" s="18"/>
      <c r="D18" s="18"/>
      <c r="E18" s="18"/>
      <c r="F18" s="19"/>
      <c r="G18" s="19"/>
      <c r="I18" s="140" t="s">
        <v>318</v>
      </c>
      <c r="J18" s="140"/>
      <c r="K18" s="140"/>
    </row>
    <row r="19" spans="1:11" s="11" customFormat="1" ht="18">
      <c r="A19"/>
      <c r="B19"/>
      <c r="C19" s="18"/>
      <c r="D19" s="18"/>
      <c r="E19" s="18"/>
      <c r="F19" s="19"/>
      <c r="G19" s="19"/>
      <c r="I19" s="136"/>
      <c r="J19" s="136"/>
      <c r="K19" s="136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</sheetData>
  <mergeCells count="7">
    <mergeCell ref="I19:K19"/>
    <mergeCell ref="A1:K2"/>
    <mergeCell ref="A3:K3"/>
    <mergeCell ref="A4:K4"/>
    <mergeCell ref="A5:K5"/>
    <mergeCell ref="I17:K17"/>
    <mergeCell ref="I18:K18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99"/>
  <sheetViews>
    <sheetView zoomScaleNormal="100" workbookViewId="0">
      <selection activeCell="E17" sqref="E1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931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1" t="s">
        <v>899</v>
      </c>
      <c r="B7" s="71" t="s">
        <v>898</v>
      </c>
      <c r="C7" s="88">
        <v>5</v>
      </c>
      <c r="D7" s="88">
        <v>7</v>
      </c>
      <c r="E7" s="88"/>
      <c r="F7" s="89">
        <v>11</v>
      </c>
      <c r="G7" s="88">
        <v>11</v>
      </c>
      <c r="H7" s="80">
        <f t="shared" ref="H7:H14" si="0">+G7+F7+E7+D7+C7</f>
        <v>34</v>
      </c>
      <c r="I7" s="86">
        <v>15</v>
      </c>
      <c r="J7" s="85" t="s">
        <v>530</v>
      </c>
      <c r="K7" s="69" t="s">
        <v>531</v>
      </c>
    </row>
    <row r="8" spans="1:11" s="18" customFormat="1" ht="15.75" customHeight="1">
      <c r="A8" s="71" t="s">
        <v>928</v>
      </c>
      <c r="B8" s="71" t="s">
        <v>929</v>
      </c>
      <c r="C8" s="88">
        <v>5</v>
      </c>
      <c r="D8" s="88">
        <v>4</v>
      </c>
      <c r="E8" s="88"/>
      <c r="F8" s="89">
        <v>6</v>
      </c>
      <c r="G8" s="88"/>
      <c r="H8" s="108">
        <f t="shared" si="0"/>
        <v>15</v>
      </c>
      <c r="I8" s="86">
        <v>17</v>
      </c>
      <c r="J8" s="85" t="s">
        <v>530</v>
      </c>
      <c r="K8" s="69" t="s">
        <v>531</v>
      </c>
    </row>
    <row r="9" spans="1:11" s="18" customFormat="1" ht="15.75" customHeight="1">
      <c r="A9" s="71" t="s">
        <v>809</v>
      </c>
      <c r="B9" s="71" t="s">
        <v>808</v>
      </c>
      <c r="C9" s="88">
        <v>5</v>
      </c>
      <c r="D9" s="88">
        <v>3</v>
      </c>
      <c r="E9" s="88"/>
      <c r="F9" s="89">
        <v>6</v>
      </c>
      <c r="G9" s="88">
        <v>15</v>
      </c>
      <c r="H9" s="80">
        <f t="shared" si="0"/>
        <v>29</v>
      </c>
      <c r="I9" s="86">
        <v>12</v>
      </c>
      <c r="J9" s="85" t="s">
        <v>530</v>
      </c>
      <c r="K9" s="69" t="s">
        <v>531</v>
      </c>
    </row>
    <row r="10" spans="1:11" s="18" customFormat="1" ht="15.75" customHeight="1">
      <c r="A10" s="79" t="s">
        <v>922</v>
      </c>
      <c r="B10" s="79" t="s">
        <v>921</v>
      </c>
      <c r="C10" s="88">
        <v>5</v>
      </c>
      <c r="D10" s="88">
        <v>5</v>
      </c>
      <c r="E10" s="88"/>
      <c r="F10" s="89">
        <v>8</v>
      </c>
      <c r="G10" s="88">
        <v>11</v>
      </c>
      <c r="H10" s="80">
        <f t="shared" si="0"/>
        <v>29</v>
      </c>
      <c r="I10" s="69">
        <v>44</v>
      </c>
      <c r="J10" s="85">
        <f>+I10+H10</f>
        <v>73</v>
      </c>
      <c r="K10" s="69" t="s">
        <v>533</v>
      </c>
    </row>
    <row r="11" spans="1:11" s="18" customFormat="1" ht="15.75" customHeight="1">
      <c r="A11" s="71" t="s">
        <v>923</v>
      </c>
      <c r="B11" s="71" t="s">
        <v>920</v>
      </c>
      <c r="C11" s="88">
        <v>5</v>
      </c>
      <c r="D11" s="88">
        <v>2</v>
      </c>
      <c r="E11" s="88"/>
      <c r="F11" s="89">
        <v>6</v>
      </c>
      <c r="G11" s="88">
        <v>15</v>
      </c>
      <c r="H11" s="80">
        <f t="shared" si="0"/>
        <v>28</v>
      </c>
      <c r="I11" s="86">
        <v>0</v>
      </c>
      <c r="J11" s="85" t="s">
        <v>530</v>
      </c>
      <c r="K11" s="69" t="s">
        <v>531</v>
      </c>
    </row>
    <row r="12" spans="1:11" s="18" customFormat="1" ht="15.75" customHeight="1">
      <c r="A12" s="71" t="s">
        <v>493</v>
      </c>
      <c r="B12" s="71" t="s">
        <v>494</v>
      </c>
      <c r="C12" s="88"/>
      <c r="D12" s="88"/>
      <c r="E12" s="88">
        <v>9</v>
      </c>
      <c r="F12" s="89">
        <v>8</v>
      </c>
      <c r="G12" s="88">
        <v>11</v>
      </c>
      <c r="H12" s="80">
        <f t="shared" si="0"/>
        <v>28</v>
      </c>
      <c r="I12" s="86">
        <v>18</v>
      </c>
      <c r="J12" s="85" t="s">
        <v>530</v>
      </c>
      <c r="K12" s="69" t="s">
        <v>531</v>
      </c>
    </row>
    <row r="13" spans="1:11" s="18" customFormat="1" ht="15.75" customHeight="1">
      <c r="A13" s="71" t="s">
        <v>830</v>
      </c>
      <c r="B13" s="71" t="s">
        <v>829</v>
      </c>
      <c r="C13" s="88">
        <v>5</v>
      </c>
      <c r="D13" s="88"/>
      <c r="E13" s="88"/>
      <c r="F13" s="89">
        <v>9</v>
      </c>
      <c r="G13" s="88">
        <v>15</v>
      </c>
      <c r="H13" s="80">
        <f t="shared" si="0"/>
        <v>29</v>
      </c>
      <c r="I13" s="69">
        <v>32</v>
      </c>
      <c r="J13" s="85">
        <f>+I13+H13</f>
        <v>61</v>
      </c>
      <c r="K13" s="69" t="s">
        <v>532</v>
      </c>
    </row>
    <row r="14" spans="1:11" s="18" customFormat="1" ht="15.75" customHeight="1">
      <c r="A14" s="71" t="s">
        <v>927</v>
      </c>
      <c r="B14" s="71" t="s">
        <v>930</v>
      </c>
      <c r="C14" s="88">
        <v>5</v>
      </c>
      <c r="D14" s="88">
        <v>6</v>
      </c>
      <c r="E14" s="88"/>
      <c r="F14" s="89">
        <v>7</v>
      </c>
      <c r="G14" s="88">
        <v>13</v>
      </c>
      <c r="H14" s="80">
        <f t="shared" si="0"/>
        <v>31</v>
      </c>
      <c r="I14" s="86">
        <v>0</v>
      </c>
      <c r="J14" s="85" t="s">
        <v>530</v>
      </c>
      <c r="K14" s="69" t="s">
        <v>531</v>
      </c>
    </row>
    <row r="15" spans="1:11" s="18" customFormat="1" ht="15.75" customHeight="1">
      <c r="A15" s="102"/>
      <c r="B15" s="102"/>
      <c r="C15" s="103"/>
      <c r="D15" s="103"/>
      <c r="E15" s="103"/>
      <c r="F15" s="104"/>
      <c r="G15" s="103"/>
      <c r="H15" s="105"/>
      <c r="I15" s="106"/>
      <c r="J15" s="107"/>
      <c r="K15" s="106"/>
    </row>
    <row r="16" spans="1:11" s="18" customFormat="1" ht="15.75" customHeight="1">
      <c r="A16" s="109" t="s">
        <v>933</v>
      </c>
      <c r="B16" s="102"/>
      <c r="C16" s="103"/>
      <c r="D16" s="103"/>
      <c r="E16" s="103"/>
      <c r="F16" s="104"/>
      <c r="G16" s="103"/>
      <c r="H16" s="105"/>
      <c r="I16" s="106"/>
      <c r="J16" s="107"/>
      <c r="K16" s="106"/>
    </row>
    <row r="17" spans="1:11" s="18" customFormat="1" ht="15.75" customHeight="1">
      <c r="A17" s="102"/>
      <c r="B17" s="102"/>
      <c r="C17" s="103"/>
      <c r="D17" s="103"/>
      <c r="E17" s="103"/>
      <c r="F17" s="104"/>
      <c r="G17" s="103"/>
      <c r="H17" s="105"/>
      <c r="I17" s="106"/>
      <c r="J17" s="107"/>
      <c r="K17" s="106"/>
    </row>
    <row r="18" spans="1:11" ht="18">
      <c r="A18" s="49" t="s">
        <v>932</v>
      </c>
      <c r="D18" s="18"/>
      <c r="E18" s="18"/>
      <c r="I18" s="139" t="s">
        <v>555</v>
      </c>
      <c r="J18" s="139"/>
      <c r="K18" s="139"/>
    </row>
    <row r="19" spans="1:11" s="11" customFormat="1" ht="18">
      <c r="A19"/>
      <c r="B19"/>
      <c r="C19" s="18"/>
      <c r="D19" s="18"/>
      <c r="E19" s="18"/>
      <c r="F19" s="19"/>
      <c r="G19" s="19"/>
      <c r="I19" s="140" t="s">
        <v>318</v>
      </c>
      <c r="J19" s="140"/>
      <c r="K19" s="140"/>
    </row>
    <row r="20" spans="1:11" s="11" customFormat="1" ht="18">
      <c r="A20"/>
      <c r="B20"/>
      <c r="C20" s="18"/>
      <c r="D20" s="18"/>
      <c r="E20" s="18"/>
      <c r="F20" s="19"/>
      <c r="G20" s="19"/>
      <c r="I20" s="136"/>
      <c r="J20" s="136"/>
      <c r="K20" s="136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</sheetData>
  <mergeCells count="7">
    <mergeCell ref="I20:K20"/>
    <mergeCell ref="A1:K2"/>
    <mergeCell ref="A3:K3"/>
    <mergeCell ref="A4:K4"/>
    <mergeCell ref="A5:K5"/>
    <mergeCell ref="I18:K18"/>
    <mergeCell ref="I19:K19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97"/>
  <sheetViews>
    <sheetView zoomScaleNormal="100" workbookViewId="0">
      <selection activeCell="A10" sqref="A10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906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1" t="s">
        <v>902</v>
      </c>
      <c r="B7" s="71" t="s">
        <v>905</v>
      </c>
      <c r="C7" s="88">
        <v>5</v>
      </c>
      <c r="D7" s="88">
        <v>10</v>
      </c>
      <c r="E7" s="88"/>
      <c r="F7" s="89">
        <v>8</v>
      </c>
      <c r="G7" s="88">
        <v>16</v>
      </c>
      <c r="H7" s="80">
        <f>+G7+F7+E7+D7+C7</f>
        <v>39</v>
      </c>
      <c r="I7" s="69">
        <v>45</v>
      </c>
      <c r="J7" s="85">
        <f>+I7+H7</f>
        <v>84</v>
      </c>
      <c r="K7" s="69" t="s">
        <v>528</v>
      </c>
    </row>
    <row r="8" spans="1:11" s="18" customFormat="1" ht="15.75" customHeight="1">
      <c r="A8" s="71" t="s">
        <v>828</v>
      </c>
      <c r="B8" s="71" t="s">
        <v>827</v>
      </c>
      <c r="C8" s="88">
        <v>5</v>
      </c>
      <c r="D8" s="88">
        <v>7</v>
      </c>
      <c r="E8" s="88"/>
      <c r="F8" s="89">
        <v>8</v>
      </c>
      <c r="G8" s="88">
        <v>12</v>
      </c>
      <c r="H8" s="80">
        <f t="shared" ref="H8:H13" si="0">+G8+F8+E8+D8+C8</f>
        <v>32</v>
      </c>
      <c r="I8" s="69">
        <v>34</v>
      </c>
      <c r="J8" s="85">
        <f t="shared" ref="J8:J13" si="1">+I8+H8</f>
        <v>66</v>
      </c>
      <c r="K8" s="69" t="s">
        <v>532</v>
      </c>
    </row>
    <row r="9" spans="1:11" s="18" customFormat="1" ht="15.75" customHeight="1">
      <c r="A9" s="71" t="s">
        <v>748</v>
      </c>
      <c r="B9" s="71" t="s">
        <v>749</v>
      </c>
      <c r="C9" s="88">
        <v>5</v>
      </c>
      <c r="D9" s="88">
        <v>4</v>
      </c>
      <c r="E9" s="88"/>
      <c r="F9" s="89">
        <v>9</v>
      </c>
      <c r="G9" s="88">
        <v>15</v>
      </c>
      <c r="H9" s="80">
        <f t="shared" si="0"/>
        <v>33</v>
      </c>
      <c r="I9" s="69">
        <v>24</v>
      </c>
      <c r="J9" s="85">
        <f t="shared" si="1"/>
        <v>57</v>
      </c>
      <c r="K9" s="69" t="s">
        <v>534</v>
      </c>
    </row>
    <row r="10" spans="1:11" s="18" customFormat="1" ht="15.75" customHeight="1">
      <c r="A10" s="71" t="s">
        <v>523</v>
      </c>
      <c r="B10" s="71" t="s">
        <v>524</v>
      </c>
      <c r="C10" s="88">
        <v>5</v>
      </c>
      <c r="D10" s="88"/>
      <c r="E10" s="88"/>
      <c r="F10" s="89">
        <v>9</v>
      </c>
      <c r="G10" s="88">
        <v>17</v>
      </c>
      <c r="H10" s="80">
        <f t="shared" si="0"/>
        <v>31</v>
      </c>
      <c r="I10" s="69">
        <v>23</v>
      </c>
      <c r="J10" s="85">
        <f t="shared" si="1"/>
        <v>54</v>
      </c>
      <c r="K10" s="69" t="s">
        <v>534</v>
      </c>
    </row>
    <row r="11" spans="1:11" s="18" customFormat="1" ht="15.75" customHeight="1">
      <c r="A11" s="71" t="s">
        <v>911</v>
      </c>
      <c r="B11" s="71" t="s">
        <v>910</v>
      </c>
      <c r="C11" s="88">
        <v>5</v>
      </c>
      <c r="D11" s="88">
        <v>1</v>
      </c>
      <c r="E11" s="88"/>
      <c r="F11" s="89">
        <v>7</v>
      </c>
      <c r="G11" s="88">
        <v>15</v>
      </c>
      <c r="H11" s="80">
        <f t="shared" si="0"/>
        <v>28</v>
      </c>
      <c r="I11" s="69">
        <v>30</v>
      </c>
      <c r="J11" s="85">
        <f t="shared" si="1"/>
        <v>58</v>
      </c>
      <c r="K11" s="69" t="s">
        <v>534</v>
      </c>
    </row>
    <row r="12" spans="1:11" s="18" customFormat="1" ht="15.75" customHeight="1">
      <c r="A12" s="71" t="s">
        <v>912</v>
      </c>
      <c r="B12" s="71" t="s">
        <v>913</v>
      </c>
      <c r="C12" s="88">
        <v>5</v>
      </c>
      <c r="D12" s="88">
        <v>2</v>
      </c>
      <c r="E12" s="88"/>
      <c r="F12" s="89">
        <v>10</v>
      </c>
      <c r="G12" s="88">
        <v>11</v>
      </c>
      <c r="H12" s="80">
        <f t="shared" si="0"/>
        <v>28</v>
      </c>
      <c r="I12" s="69">
        <v>36</v>
      </c>
      <c r="J12" s="85">
        <f t="shared" si="1"/>
        <v>64</v>
      </c>
      <c r="K12" s="69" t="s">
        <v>532</v>
      </c>
    </row>
    <row r="13" spans="1:11" s="18" customFormat="1" ht="15.75" customHeight="1">
      <c r="A13" s="71" t="s">
        <v>909</v>
      </c>
      <c r="B13" s="71" t="s">
        <v>908</v>
      </c>
      <c r="C13" s="88">
        <v>5</v>
      </c>
      <c r="D13" s="88">
        <v>6</v>
      </c>
      <c r="E13" s="88"/>
      <c r="F13" s="89">
        <v>6</v>
      </c>
      <c r="G13" s="88">
        <v>11</v>
      </c>
      <c r="H13" s="80">
        <f t="shared" si="0"/>
        <v>28</v>
      </c>
      <c r="I13" s="69">
        <v>45</v>
      </c>
      <c r="J13" s="85">
        <f t="shared" si="1"/>
        <v>73</v>
      </c>
      <c r="K13" s="69" t="s">
        <v>533</v>
      </c>
    </row>
    <row r="14" spans="1:11" s="18" customFormat="1" ht="18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 t="s">
        <v>588</v>
      </c>
    </row>
    <row r="15" spans="1:11" ht="18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18">
      <c r="A16" s="49" t="s">
        <v>907</v>
      </c>
      <c r="D16" s="18"/>
      <c r="E16" s="18"/>
      <c r="I16" s="139" t="s">
        <v>555</v>
      </c>
      <c r="J16" s="139"/>
      <c r="K16" s="139"/>
    </row>
    <row r="17" spans="1:11" s="11" customFormat="1" ht="18">
      <c r="A17"/>
      <c r="B17"/>
      <c r="C17" s="18"/>
      <c r="D17" s="18"/>
      <c r="E17" s="18"/>
      <c r="F17" s="19"/>
      <c r="G17" s="19"/>
      <c r="I17" s="140" t="s">
        <v>318</v>
      </c>
      <c r="J17" s="140"/>
      <c r="K17" s="140"/>
    </row>
    <row r="18" spans="1:11" s="11" customFormat="1" ht="18">
      <c r="A18"/>
      <c r="B18"/>
      <c r="C18" s="18"/>
      <c r="D18" s="18"/>
      <c r="E18" s="18"/>
      <c r="F18" s="19"/>
      <c r="G18" s="19"/>
      <c r="I18" s="136"/>
      <c r="J18" s="136"/>
      <c r="K18" s="136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</sheetData>
  <mergeCells count="7">
    <mergeCell ref="I18:K18"/>
    <mergeCell ref="A1:K2"/>
    <mergeCell ref="A3:K3"/>
    <mergeCell ref="A4:K4"/>
    <mergeCell ref="A5:K5"/>
    <mergeCell ref="I16:K16"/>
    <mergeCell ref="I17:K17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92"/>
  <sheetViews>
    <sheetView zoomScaleNormal="100" workbookViewId="0">
      <selection activeCell="I7" sqref="I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900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1" t="s">
        <v>857</v>
      </c>
      <c r="B7" s="71" t="s">
        <v>856</v>
      </c>
      <c r="C7" s="88"/>
      <c r="D7" s="88"/>
      <c r="E7" s="88"/>
      <c r="F7" s="89"/>
      <c r="G7" s="88"/>
      <c r="H7" s="80">
        <v>28</v>
      </c>
      <c r="I7" s="69">
        <v>23</v>
      </c>
      <c r="J7" s="85">
        <f>+I7+H7</f>
        <v>51</v>
      </c>
      <c r="K7" s="69" t="s">
        <v>534</v>
      </c>
    </row>
    <row r="8" spans="1:11" s="18" customFormat="1" ht="15.75" customHeight="1">
      <c r="A8" s="8" t="s">
        <v>745</v>
      </c>
      <c r="B8" s="3" t="s">
        <v>746</v>
      </c>
      <c r="C8" s="88">
        <v>5</v>
      </c>
      <c r="D8" s="88">
        <v>4</v>
      </c>
      <c r="E8" s="88"/>
      <c r="F8" s="89">
        <v>8</v>
      </c>
      <c r="G8" s="88">
        <v>11</v>
      </c>
      <c r="H8" s="80">
        <f>+G8+F8+E8+D8+C8</f>
        <v>28</v>
      </c>
      <c r="I8" s="69">
        <v>37</v>
      </c>
      <c r="J8" s="85">
        <f>+I8+H8</f>
        <v>65</v>
      </c>
      <c r="K8" s="69" t="s">
        <v>532</v>
      </c>
    </row>
    <row r="9" spans="1:11" s="18" customFormat="1" ht="18">
      <c r="A9" s="98"/>
      <c r="B9" s="98"/>
      <c r="C9" s="98"/>
      <c r="D9" s="98"/>
      <c r="E9" s="98"/>
      <c r="F9" s="98"/>
      <c r="G9" s="98"/>
      <c r="H9" s="98"/>
      <c r="I9" s="98"/>
      <c r="J9" s="98"/>
      <c r="K9" s="98" t="s">
        <v>588</v>
      </c>
    </row>
    <row r="10" spans="1:11" ht="18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8">
      <c r="A11" s="49" t="s">
        <v>901</v>
      </c>
      <c r="D11" s="18"/>
      <c r="E11" s="18"/>
      <c r="I11" s="139" t="s">
        <v>555</v>
      </c>
      <c r="J11" s="139"/>
      <c r="K11" s="139"/>
    </row>
    <row r="12" spans="1:11" s="11" customFormat="1" ht="18">
      <c r="A12"/>
      <c r="B12"/>
      <c r="C12" s="18"/>
      <c r="D12" s="18"/>
      <c r="E12" s="18"/>
      <c r="F12" s="19"/>
      <c r="G12" s="19"/>
      <c r="I12" s="140" t="s">
        <v>318</v>
      </c>
      <c r="J12" s="140"/>
      <c r="K12" s="140"/>
    </row>
    <row r="13" spans="1:11" s="11" customFormat="1" ht="18">
      <c r="A13"/>
      <c r="B13"/>
      <c r="C13" s="18"/>
      <c r="D13" s="18"/>
      <c r="E13" s="18"/>
      <c r="F13" s="19"/>
      <c r="G13" s="19"/>
      <c r="I13" s="136"/>
      <c r="J13" s="136"/>
      <c r="K13" s="136"/>
    </row>
    <row r="14" spans="1:11" s="11" customFormat="1">
      <c r="A14"/>
      <c r="B14"/>
      <c r="C14" s="18"/>
      <c r="D14" s="18"/>
      <c r="E14" s="18"/>
      <c r="F14" s="19"/>
      <c r="G14" s="19"/>
      <c r="I14"/>
      <c r="J14"/>
      <c r="K14" s="29"/>
    </row>
    <row r="15" spans="1:11" s="11" customFormat="1">
      <c r="A15"/>
      <c r="B15"/>
      <c r="C15" s="18"/>
      <c r="D15" s="18"/>
      <c r="E15" s="18"/>
      <c r="F15" s="19"/>
      <c r="G15" s="19"/>
      <c r="I15"/>
      <c r="J15"/>
      <c r="K15" s="29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</sheetData>
  <mergeCells count="7">
    <mergeCell ref="I13:K13"/>
    <mergeCell ref="A1:K2"/>
    <mergeCell ref="A3:K3"/>
    <mergeCell ref="A4:K4"/>
    <mergeCell ref="A5:K5"/>
    <mergeCell ref="I11:K11"/>
    <mergeCell ref="I12:K12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02"/>
  <sheetViews>
    <sheetView zoomScaleNormal="100" workbookViewId="0">
      <selection activeCell="C8" sqref="C8:G8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 ht="23.25">
      <c r="A4" s="134" t="s">
        <v>892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894</v>
      </c>
      <c r="B7" s="71" t="s">
        <v>893</v>
      </c>
      <c r="C7" s="88">
        <v>5</v>
      </c>
      <c r="D7" s="88">
        <v>10</v>
      </c>
      <c r="E7" s="88">
        <v>6</v>
      </c>
      <c r="F7" s="89">
        <v>6</v>
      </c>
      <c r="G7" s="88">
        <v>20</v>
      </c>
      <c r="H7" s="80">
        <f>+G7+F7+E7+D7+C7</f>
        <v>47</v>
      </c>
      <c r="I7" s="69">
        <v>24</v>
      </c>
      <c r="J7" s="85">
        <f>+H7+I7</f>
        <v>71</v>
      </c>
      <c r="K7" s="69" t="s">
        <v>533</v>
      </c>
    </row>
    <row r="8" spans="1:12" s="18" customFormat="1" ht="15.75" customHeight="1">
      <c r="A8" s="71" t="s">
        <v>899</v>
      </c>
      <c r="B8" s="71" t="s">
        <v>898</v>
      </c>
      <c r="C8" s="88">
        <v>5</v>
      </c>
      <c r="D8" s="88">
        <v>7</v>
      </c>
      <c r="E8" s="88"/>
      <c r="F8" s="89">
        <v>11</v>
      </c>
      <c r="G8" s="88">
        <v>11</v>
      </c>
      <c r="H8" s="80">
        <f>+G8+F8+E8+D8+C8</f>
        <v>34</v>
      </c>
      <c r="I8" s="86">
        <v>0</v>
      </c>
      <c r="J8" s="85" t="s">
        <v>530</v>
      </c>
      <c r="K8" s="69" t="s">
        <v>531</v>
      </c>
    </row>
    <row r="9" spans="1:12" s="18" customFormat="1" ht="15.75" customHeight="1">
      <c r="A9" s="3" t="s">
        <v>889</v>
      </c>
      <c r="B9" s="3" t="s">
        <v>888</v>
      </c>
      <c r="C9" s="88">
        <v>5</v>
      </c>
      <c r="D9" s="88">
        <v>10</v>
      </c>
      <c r="E9" s="88"/>
      <c r="F9" s="89">
        <v>10</v>
      </c>
      <c r="G9" s="88">
        <v>11</v>
      </c>
      <c r="H9" s="80">
        <f>+G9+F9+E9+D9+C9</f>
        <v>36</v>
      </c>
      <c r="I9" s="69">
        <v>30</v>
      </c>
      <c r="J9" s="85">
        <f t="shared" ref="J9:J18" si="0">+H9+I9</f>
        <v>66</v>
      </c>
      <c r="K9" s="69" t="s">
        <v>532</v>
      </c>
    </row>
    <row r="10" spans="1:12" s="18" customFormat="1" ht="15.75" customHeight="1">
      <c r="A10" s="71" t="s">
        <v>862</v>
      </c>
      <c r="B10" s="71" t="s">
        <v>863</v>
      </c>
      <c r="C10" s="88">
        <v>5</v>
      </c>
      <c r="D10" s="88">
        <v>4</v>
      </c>
      <c r="E10" s="88"/>
      <c r="F10" s="89">
        <v>8</v>
      </c>
      <c r="G10" s="88">
        <v>11</v>
      </c>
      <c r="H10" s="80">
        <f>+G10+F10+E10+D10+C10</f>
        <v>28</v>
      </c>
      <c r="I10" s="69">
        <v>40</v>
      </c>
      <c r="J10" s="85">
        <f t="shared" si="0"/>
        <v>68</v>
      </c>
      <c r="K10" s="69" t="s">
        <v>532</v>
      </c>
    </row>
    <row r="11" spans="1:12" s="18" customFormat="1" ht="15.75" customHeight="1">
      <c r="A11" s="71" t="s">
        <v>857</v>
      </c>
      <c r="B11" s="71" t="s">
        <v>856</v>
      </c>
      <c r="C11" s="88"/>
      <c r="D11" s="88"/>
      <c r="E11" s="88"/>
      <c r="F11" s="89"/>
      <c r="G11" s="88"/>
      <c r="H11" s="80"/>
      <c r="I11" s="86">
        <v>15</v>
      </c>
      <c r="J11" s="85" t="s">
        <v>530</v>
      </c>
      <c r="K11" s="69" t="s">
        <v>531</v>
      </c>
    </row>
    <row r="12" spans="1:12" s="18" customFormat="1" ht="15.75" customHeight="1">
      <c r="A12" s="71" t="s">
        <v>876</v>
      </c>
      <c r="B12" s="79" t="s">
        <v>875</v>
      </c>
      <c r="C12" s="88">
        <v>5</v>
      </c>
      <c r="D12" s="88">
        <v>6</v>
      </c>
      <c r="E12" s="88">
        <v>8</v>
      </c>
      <c r="F12" s="89">
        <v>7</v>
      </c>
      <c r="G12" s="88">
        <v>11</v>
      </c>
      <c r="H12" s="80">
        <f>+G12+F12+E12+D12+C12</f>
        <v>37</v>
      </c>
      <c r="I12" s="69">
        <v>24</v>
      </c>
      <c r="J12" s="85">
        <f t="shared" si="0"/>
        <v>61</v>
      </c>
      <c r="K12" s="69" t="s">
        <v>532</v>
      </c>
    </row>
    <row r="13" spans="1:12" s="18" customFormat="1" ht="15.75" customHeight="1">
      <c r="A13" s="71" t="s">
        <v>865</v>
      </c>
      <c r="B13" s="71" t="s">
        <v>864</v>
      </c>
      <c r="C13" s="88">
        <v>5</v>
      </c>
      <c r="D13" s="88">
        <v>5</v>
      </c>
      <c r="E13" s="88"/>
      <c r="F13" s="89">
        <v>7</v>
      </c>
      <c r="G13" s="88">
        <v>11</v>
      </c>
      <c r="H13" s="80">
        <f t="shared" ref="H13:H18" si="1">+G13+F13+E13+D13+C13</f>
        <v>28</v>
      </c>
      <c r="I13" s="69">
        <v>40</v>
      </c>
      <c r="J13" s="85">
        <f t="shared" si="0"/>
        <v>68</v>
      </c>
      <c r="K13" s="69" t="s">
        <v>532</v>
      </c>
      <c r="L13" s="99"/>
    </row>
    <row r="14" spans="1:12" s="18" customFormat="1" ht="15.75" customHeight="1">
      <c r="A14" s="71" t="s">
        <v>812</v>
      </c>
      <c r="B14" s="71" t="s">
        <v>813</v>
      </c>
      <c r="C14" s="88">
        <v>5</v>
      </c>
      <c r="D14" s="88">
        <v>7</v>
      </c>
      <c r="E14" s="88"/>
      <c r="F14" s="89">
        <v>9</v>
      </c>
      <c r="G14" s="88">
        <v>11</v>
      </c>
      <c r="H14" s="80">
        <f t="shared" si="1"/>
        <v>32</v>
      </c>
      <c r="I14" s="69">
        <v>24</v>
      </c>
      <c r="J14" s="85">
        <f t="shared" si="0"/>
        <v>56</v>
      </c>
      <c r="K14" s="69" t="s">
        <v>534</v>
      </c>
      <c r="L14" s="99"/>
    </row>
    <row r="15" spans="1:12" s="18" customFormat="1" ht="15.75" customHeight="1">
      <c r="A15" s="93" t="s">
        <v>694</v>
      </c>
      <c r="B15" s="51" t="s">
        <v>768</v>
      </c>
      <c r="C15" s="88">
        <v>5</v>
      </c>
      <c r="D15" s="88">
        <v>6</v>
      </c>
      <c r="E15" s="88"/>
      <c r="F15" s="89">
        <v>6</v>
      </c>
      <c r="G15" s="88">
        <v>11</v>
      </c>
      <c r="H15" s="80">
        <f t="shared" si="1"/>
        <v>28</v>
      </c>
      <c r="I15" s="69">
        <v>23</v>
      </c>
      <c r="J15" s="85">
        <f t="shared" si="0"/>
        <v>51</v>
      </c>
      <c r="K15" s="69" t="s">
        <v>534</v>
      </c>
    </row>
    <row r="16" spans="1:12" s="18" customFormat="1" ht="15.75" customHeight="1">
      <c r="A16" s="93" t="s">
        <v>595</v>
      </c>
      <c r="B16" s="51" t="s">
        <v>596</v>
      </c>
      <c r="C16" s="88">
        <v>5</v>
      </c>
      <c r="D16" s="88">
        <v>4</v>
      </c>
      <c r="E16" s="88"/>
      <c r="F16" s="89">
        <v>6</v>
      </c>
      <c r="G16" s="88">
        <v>13</v>
      </c>
      <c r="H16" s="80">
        <f t="shared" si="1"/>
        <v>28</v>
      </c>
      <c r="I16" s="69">
        <v>36</v>
      </c>
      <c r="J16" s="85">
        <f t="shared" si="0"/>
        <v>64</v>
      </c>
      <c r="K16" s="69" t="s">
        <v>532</v>
      </c>
    </row>
    <row r="17" spans="1:11" s="18" customFormat="1" ht="15.75" customHeight="1">
      <c r="A17" s="93" t="s">
        <v>895</v>
      </c>
      <c r="B17" s="51" t="s">
        <v>896</v>
      </c>
      <c r="C17" s="88">
        <v>5</v>
      </c>
      <c r="D17" s="88">
        <v>4</v>
      </c>
      <c r="E17" s="88">
        <v>7</v>
      </c>
      <c r="F17" s="89">
        <v>6</v>
      </c>
      <c r="G17" s="88">
        <v>11</v>
      </c>
      <c r="H17" s="80">
        <f t="shared" si="1"/>
        <v>33</v>
      </c>
      <c r="I17" s="86">
        <v>0</v>
      </c>
      <c r="J17" s="85" t="s">
        <v>530</v>
      </c>
      <c r="K17" s="69" t="s">
        <v>531</v>
      </c>
    </row>
    <row r="18" spans="1:11" s="18" customFormat="1" ht="15.75" customHeight="1">
      <c r="A18" s="71" t="s">
        <v>855</v>
      </c>
      <c r="B18" s="71" t="s">
        <v>854</v>
      </c>
      <c r="C18" s="88"/>
      <c r="D18" s="88"/>
      <c r="E18" s="88">
        <v>8</v>
      </c>
      <c r="F18" s="89">
        <v>7</v>
      </c>
      <c r="G18" s="88">
        <v>13</v>
      </c>
      <c r="H18" s="80">
        <f t="shared" si="1"/>
        <v>28</v>
      </c>
      <c r="I18" s="69">
        <v>36</v>
      </c>
      <c r="J18" s="85">
        <f t="shared" si="0"/>
        <v>64</v>
      </c>
      <c r="K18" s="69" t="s">
        <v>532</v>
      </c>
    </row>
    <row r="19" spans="1:11" s="18" customFormat="1" ht="18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 t="s">
        <v>588</v>
      </c>
    </row>
    <row r="20" spans="1:11" ht="18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18">
      <c r="A21" s="49" t="s">
        <v>897</v>
      </c>
      <c r="D21" s="18"/>
      <c r="E21" s="18"/>
      <c r="I21" s="139" t="s">
        <v>555</v>
      </c>
      <c r="J21" s="139"/>
      <c r="K21" s="139"/>
    </row>
    <row r="22" spans="1:11" s="11" customFormat="1" ht="18">
      <c r="A22"/>
      <c r="B22"/>
      <c r="C22" s="18"/>
      <c r="D22" s="18"/>
      <c r="E22" s="18"/>
      <c r="F22" s="19"/>
      <c r="G22" s="19"/>
      <c r="I22" s="140" t="s">
        <v>318</v>
      </c>
      <c r="J22" s="140"/>
      <c r="K22" s="140"/>
    </row>
    <row r="23" spans="1:11" s="11" customFormat="1" ht="18">
      <c r="A23"/>
      <c r="B23"/>
      <c r="C23" s="18"/>
      <c r="D23" s="18"/>
      <c r="E23" s="18"/>
      <c r="F23" s="19"/>
      <c r="G23" s="19"/>
      <c r="I23" s="136"/>
      <c r="J23" s="136"/>
      <c r="K23" s="136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</sheetData>
  <mergeCells count="7">
    <mergeCell ref="I23:K23"/>
    <mergeCell ref="A1:K2"/>
    <mergeCell ref="A3:K3"/>
    <mergeCell ref="A4:K4"/>
    <mergeCell ref="A5:K5"/>
    <mergeCell ref="I21:K21"/>
    <mergeCell ref="I22:K22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02"/>
  <sheetViews>
    <sheetView topLeftCell="A4" zoomScaleNormal="100" workbookViewId="0">
      <selection activeCell="C9" sqref="C9:G9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 ht="23.25">
      <c r="A4" s="134" t="s">
        <v>881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862</v>
      </c>
      <c r="B7" s="71" t="s">
        <v>863</v>
      </c>
      <c r="C7" s="88">
        <v>5</v>
      </c>
      <c r="D7" s="88">
        <v>4</v>
      </c>
      <c r="E7" s="88"/>
      <c r="F7" s="89">
        <v>8</v>
      </c>
      <c r="G7" s="88">
        <v>11</v>
      </c>
      <c r="H7" s="80">
        <f>+G7+F7+E7+D7+C7</f>
        <v>28</v>
      </c>
      <c r="I7" s="86">
        <v>0</v>
      </c>
      <c r="J7" s="85" t="s">
        <v>530</v>
      </c>
      <c r="K7" s="69" t="s">
        <v>531</v>
      </c>
    </row>
    <row r="8" spans="1:12" s="18" customFormat="1" ht="15.75" customHeight="1">
      <c r="A8" s="71" t="s">
        <v>876</v>
      </c>
      <c r="B8" s="79" t="s">
        <v>875</v>
      </c>
      <c r="C8" s="88">
        <v>5</v>
      </c>
      <c r="D8" s="88">
        <v>6</v>
      </c>
      <c r="E8" s="88">
        <v>8</v>
      </c>
      <c r="F8" s="89">
        <v>7</v>
      </c>
      <c r="G8" s="88">
        <v>11</v>
      </c>
      <c r="H8" s="80">
        <f>+G8+F8+E8+D8+C8</f>
        <v>37</v>
      </c>
      <c r="I8" s="86">
        <v>6</v>
      </c>
      <c r="J8" s="85" t="s">
        <v>530</v>
      </c>
      <c r="K8" s="69" t="s">
        <v>531</v>
      </c>
    </row>
    <row r="9" spans="1:12" s="18" customFormat="1" ht="15.75" customHeight="1">
      <c r="A9" s="71" t="s">
        <v>809</v>
      </c>
      <c r="B9" s="71" t="s">
        <v>808</v>
      </c>
      <c r="C9" s="88">
        <v>5</v>
      </c>
      <c r="D9" s="88">
        <v>3</v>
      </c>
      <c r="E9" s="88"/>
      <c r="F9" s="89">
        <v>6</v>
      </c>
      <c r="G9" s="88">
        <v>15</v>
      </c>
      <c r="H9" s="80">
        <f>+G9+F9+E9+D9+C9</f>
        <v>29</v>
      </c>
      <c r="I9" s="86">
        <v>7</v>
      </c>
      <c r="J9" s="85" t="s">
        <v>530</v>
      </c>
      <c r="K9" s="69" t="s">
        <v>531</v>
      </c>
    </row>
    <row r="10" spans="1:12" s="18" customFormat="1" ht="15.75" customHeight="1">
      <c r="A10" s="71" t="s">
        <v>884</v>
      </c>
      <c r="B10" s="71" t="s">
        <v>883</v>
      </c>
      <c r="C10" s="88">
        <v>5</v>
      </c>
      <c r="D10" s="88">
        <v>7</v>
      </c>
      <c r="E10" s="88"/>
      <c r="F10" s="89">
        <v>6</v>
      </c>
      <c r="G10" s="88">
        <v>16</v>
      </c>
      <c r="H10" s="80">
        <f t="shared" ref="H10:H18" si="0">+G10+F10+E10+D10+C10</f>
        <v>34</v>
      </c>
      <c r="I10" s="69">
        <v>23</v>
      </c>
      <c r="J10" s="85">
        <f t="shared" ref="J10:J17" si="1">+I10+H10</f>
        <v>57</v>
      </c>
      <c r="K10" s="69" t="s">
        <v>534</v>
      </c>
    </row>
    <row r="11" spans="1:12" s="18" customFormat="1" ht="15.75" customHeight="1">
      <c r="A11" s="71" t="s">
        <v>885</v>
      </c>
      <c r="B11" s="71" t="s">
        <v>834</v>
      </c>
      <c r="C11" s="88">
        <v>5</v>
      </c>
      <c r="D11" s="88">
        <v>3</v>
      </c>
      <c r="E11" s="88">
        <v>3</v>
      </c>
      <c r="F11" s="89">
        <v>6</v>
      </c>
      <c r="G11" s="88">
        <v>11</v>
      </c>
      <c r="H11" s="80">
        <f t="shared" si="0"/>
        <v>28</v>
      </c>
      <c r="I11" s="86">
        <v>0</v>
      </c>
      <c r="J11" s="85" t="s">
        <v>530</v>
      </c>
      <c r="K11" s="69" t="s">
        <v>531</v>
      </c>
    </row>
    <row r="12" spans="1:12" s="18" customFormat="1" ht="15.75" customHeight="1">
      <c r="A12" s="71" t="s">
        <v>865</v>
      </c>
      <c r="B12" s="71" t="s">
        <v>864</v>
      </c>
      <c r="C12" s="88">
        <v>5</v>
      </c>
      <c r="D12" s="88">
        <v>5</v>
      </c>
      <c r="E12" s="88"/>
      <c r="F12" s="89">
        <v>7</v>
      </c>
      <c r="G12" s="88">
        <v>11</v>
      </c>
      <c r="H12" s="80">
        <f t="shared" si="0"/>
        <v>28</v>
      </c>
      <c r="I12" s="86">
        <v>0</v>
      </c>
      <c r="J12" s="85" t="s">
        <v>530</v>
      </c>
      <c r="K12" s="69" t="s">
        <v>531</v>
      </c>
      <c r="L12" s="99"/>
    </row>
    <row r="13" spans="1:12" s="18" customFormat="1" ht="15.75" customHeight="1">
      <c r="A13" s="79" t="s">
        <v>867</v>
      </c>
      <c r="B13" s="79" t="s">
        <v>866</v>
      </c>
      <c r="C13" s="88">
        <v>5</v>
      </c>
      <c r="D13" s="88">
        <v>6</v>
      </c>
      <c r="E13" s="88"/>
      <c r="F13" s="89">
        <v>6</v>
      </c>
      <c r="G13" s="88">
        <v>11</v>
      </c>
      <c r="H13" s="80">
        <f t="shared" si="0"/>
        <v>28</v>
      </c>
      <c r="I13" s="69">
        <v>23</v>
      </c>
      <c r="J13" s="85">
        <f t="shared" si="1"/>
        <v>51</v>
      </c>
      <c r="K13" s="69" t="s">
        <v>534</v>
      </c>
      <c r="L13" s="99"/>
    </row>
    <row r="14" spans="1:12" s="18" customFormat="1" ht="15.75" customHeight="1">
      <c r="A14" s="93" t="s">
        <v>694</v>
      </c>
      <c r="B14" s="51" t="s">
        <v>768</v>
      </c>
      <c r="C14" s="88">
        <v>5</v>
      </c>
      <c r="D14" s="88">
        <v>6</v>
      </c>
      <c r="E14" s="88"/>
      <c r="F14" s="89">
        <v>6</v>
      </c>
      <c r="G14" s="88">
        <v>11</v>
      </c>
      <c r="H14" s="80">
        <f t="shared" si="0"/>
        <v>28</v>
      </c>
      <c r="I14" s="86">
        <v>4</v>
      </c>
      <c r="J14" s="85" t="s">
        <v>530</v>
      </c>
      <c r="K14" s="69" t="s">
        <v>531</v>
      </c>
    </row>
    <row r="15" spans="1:12" s="18" customFormat="1" ht="15.75" customHeight="1">
      <c r="A15" s="71" t="s">
        <v>850</v>
      </c>
      <c r="B15" s="71" t="s">
        <v>851</v>
      </c>
      <c r="C15" s="88">
        <v>5</v>
      </c>
      <c r="D15" s="88">
        <v>6</v>
      </c>
      <c r="E15" s="88"/>
      <c r="F15" s="89">
        <v>6</v>
      </c>
      <c r="G15" s="88">
        <v>11</v>
      </c>
      <c r="H15" s="80">
        <f t="shared" si="0"/>
        <v>28</v>
      </c>
      <c r="I15" s="69">
        <v>23</v>
      </c>
      <c r="J15" s="85">
        <f t="shared" si="1"/>
        <v>51</v>
      </c>
      <c r="K15" s="69" t="s">
        <v>534</v>
      </c>
    </row>
    <row r="16" spans="1:12" s="18" customFormat="1" ht="15.75" customHeight="1">
      <c r="A16" s="93" t="s">
        <v>887</v>
      </c>
      <c r="B16" s="51" t="s">
        <v>886</v>
      </c>
      <c r="C16" s="88">
        <v>5</v>
      </c>
      <c r="D16" s="88">
        <v>3</v>
      </c>
      <c r="E16" s="88"/>
      <c r="F16" s="89">
        <v>6</v>
      </c>
      <c r="G16" s="88">
        <v>14</v>
      </c>
      <c r="H16" s="80">
        <f t="shared" si="0"/>
        <v>28</v>
      </c>
      <c r="I16" s="86">
        <v>0</v>
      </c>
      <c r="J16" s="85" t="s">
        <v>530</v>
      </c>
      <c r="K16" s="69" t="s">
        <v>531</v>
      </c>
    </row>
    <row r="17" spans="1:11" s="18" customFormat="1" ht="15.75" customHeight="1">
      <c r="A17" s="71" t="s">
        <v>878</v>
      </c>
      <c r="B17" s="71" t="s">
        <v>877</v>
      </c>
      <c r="C17" s="88">
        <v>5</v>
      </c>
      <c r="D17" s="88">
        <v>3</v>
      </c>
      <c r="E17" s="88"/>
      <c r="F17" s="89">
        <v>10</v>
      </c>
      <c r="G17" s="88">
        <v>11</v>
      </c>
      <c r="H17" s="80">
        <f t="shared" si="0"/>
        <v>29</v>
      </c>
      <c r="I17" s="69">
        <v>23</v>
      </c>
      <c r="J17" s="85">
        <f t="shared" si="1"/>
        <v>52</v>
      </c>
      <c r="K17" s="69" t="s">
        <v>534</v>
      </c>
    </row>
    <row r="18" spans="1:11" s="18" customFormat="1" ht="15.75" customHeight="1">
      <c r="A18" s="71" t="s">
        <v>855</v>
      </c>
      <c r="B18" s="71" t="s">
        <v>854</v>
      </c>
      <c r="C18" s="88"/>
      <c r="D18" s="88"/>
      <c r="E18" s="88"/>
      <c r="F18" s="89">
        <v>7</v>
      </c>
      <c r="G18" s="88">
        <v>13</v>
      </c>
      <c r="H18" s="80">
        <f t="shared" si="0"/>
        <v>20</v>
      </c>
      <c r="I18" s="86">
        <v>0</v>
      </c>
      <c r="J18" s="85" t="s">
        <v>530</v>
      </c>
      <c r="K18" s="69" t="s">
        <v>531</v>
      </c>
    </row>
    <row r="19" spans="1:11" s="18" customFormat="1" ht="18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 t="s">
        <v>588</v>
      </c>
    </row>
    <row r="20" spans="1:11" ht="18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18">
      <c r="A21" s="49" t="s">
        <v>882</v>
      </c>
      <c r="D21" s="18"/>
      <c r="E21" s="18"/>
      <c r="I21" s="139" t="s">
        <v>555</v>
      </c>
      <c r="J21" s="139"/>
      <c r="K21" s="139"/>
    </row>
    <row r="22" spans="1:11" s="11" customFormat="1" ht="18">
      <c r="A22"/>
      <c r="B22"/>
      <c r="C22" s="18"/>
      <c r="D22" s="18"/>
      <c r="E22" s="18"/>
      <c r="F22" s="19"/>
      <c r="G22" s="19"/>
      <c r="I22" s="140" t="s">
        <v>318</v>
      </c>
      <c r="J22" s="140"/>
      <c r="K22" s="140"/>
    </row>
    <row r="23" spans="1:11" s="11" customFormat="1" ht="18">
      <c r="A23"/>
      <c r="B23"/>
      <c r="C23" s="18"/>
      <c r="D23" s="18"/>
      <c r="E23" s="18"/>
      <c r="F23" s="19"/>
      <c r="G23" s="19"/>
      <c r="I23" s="136"/>
      <c r="J23" s="136"/>
      <c r="K23" s="136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</sheetData>
  <mergeCells count="7">
    <mergeCell ref="I23:K23"/>
    <mergeCell ref="A1:K2"/>
    <mergeCell ref="A3:K3"/>
    <mergeCell ref="A4:K4"/>
    <mergeCell ref="A5:K5"/>
    <mergeCell ref="I21:K21"/>
    <mergeCell ref="I22:K22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99"/>
  <sheetViews>
    <sheetView topLeftCell="A3" zoomScaleNormal="100" workbookViewId="0">
      <selection activeCell="B17" sqref="B1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 ht="23.25">
      <c r="A4" s="134" t="s">
        <v>868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869</v>
      </c>
      <c r="B7" s="71" t="s">
        <v>870</v>
      </c>
      <c r="C7" s="88">
        <v>5</v>
      </c>
      <c r="D7" s="88">
        <v>6</v>
      </c>
      <c r="E7" s="88"/>
      <c r="F7" s="89">
        <v>6</v>
      </c>
      <c r="G7" s="88">
        <v>11</v>
      </c>
      <c r="H7" s="80">
        <f>+G7+F7+E7+D7+C7</f>
        <v>28</v>
      </c>
      <c r="I7" s="69">
        <v>30</v>
      </c>
      <c r="J7" s="85">
        <f>+I7+H7</f>
        <v>58</v>
      </c>
      <c r="K7" s="69" t="s">
        <v>534</v>
      </c>
    </row>
    <row r="8" spans="1:12" s="18" customFormat="1" ht="15.75" customHeight="1">
      <c r="A8" s="71" t="s">
        <v>862</v>
      </c>
      <c r="B8" s="71" t="s">
        <v>863</v>
      </c>
      <c r="C8" s="88">
        <v>5</v>
      </c>
      <c r="D8" s="88">
        <v>4</v>
      </c>
      <c r="E8" s="88"/>
      <c r="F8" s="89">
        <v>8</v>
      </c>
      <c r="G8" s="88">
        <v>11</v>
      </c>
      <c r="H8" s="80">
        <f>+G8+F8+E8+D8+C8</f>
        <v>28</v>
      </c>
      <c r="I8" s="86">
        <v>15</v>
      </c>
      <c r="J8" s="85" t="s">
        <v>530</v>
      </c>
      <c r="K8" s="69" t="s">
        <v>531</v>
      </c>
    </row>
    <row r="9" spans="1:12" s="18" customFormat="1" ht="15.75" customHeight="1">
      <c r="A9" s="71" t="s">
        <v>857</v>
      </c>
      <c r="B9" s="71" t="s">
        <v>856</v>
      </c>
      <c r="C9" s="88"/>
      <c r="D9" s="88"/>
      <c r="E9" s="88"/>
      <c r="F9" s="89"/>
      <c r="G9" s="88"/>
      <c r="H9" s="80"/>
      <c r="I9" s="86">
        <v>0</v>
      </c>
      <c r="J9" s="85" t="s">
        <v>530</v>
      </c>
      <c r="K9" s="69" t="s">
        <v>531</v>
      </c>
    </row>
    <row r="10" spans="1:12" s="18" customFormat="1" ht="15.75" customHeight="1">
      <c r="A10" s="71" t="s">
        <v>815</v>
      </c>
      <c r="B10" s="71" t="s">
        <v>814</v>
      </c>
      <c r="C10" s="88">
        <v>5</v>
      </c>
      <c r="D10" s="88">
        <v>5</v>
      </c>
      <c r="E10" s="88"/>
      <c r="F10" s="89">
        <v>7</v>
      </c>
      <c r="G10" s="88">
        <v>11</v>
      </c>
      <c r="H10" s="80">
        <f t="shared" ref="H10:H15" si="0">+G10+F10+E10+D10+C10</f>
        <v>28</v>
      </c>
      <c r="I10" s="69">
        <v>43</v>
      </c>
      <c r="J10" s="85">
        <f>+I10+H10</f>
        <v>71</v>
      </c>
      <c r="K10" s="69" t="s">
        <v>533</v>
      </c>
    </row>
    <row r="11" spans="1:12" s="18" customFormat="1" ht="15.75" customHeight="1">
      <c r="A11" s="71" t="s">
        <v>865</v>
      </c>
      <c r="B11" s="71" t="s">
        <v>864</v>
      </c>
      <c r="C11" s="88">
        <v>5</v>
      </c>
      <c r="D11" s="88">
        <v>1</v>
      </c>
      <c r="E11" s="88"/>
      <c r="F11" s="89">
        <v>7</v>
      </c>
      <c r="G11" s="88">
        <v>11</v>
      </c>
      <c r="H11" s="80">
        <f t="shared" si="0"/>
        <v>24</v>
      </c>
      <c r="I11" s="86">
        <v>8</v>
      </c>
      <c r="J11" s="85" t="s">
        <v>530</v>
      </c>
      <c r="K11" s="69" t="s">
        <v>531</v>
      </c>
      <c r="L11" s="99"/>
    </row>
    <row r="12" spans="1:12" s="18" customFormat="1" ht="15.75" customHeight="1">
      <c r="A12" s="71" t="s">
        <v>872</v>
      </c>
      <c r="B12" s="71" t="s">
        <v>871</v>
      </c>
      <c r="C12" s="88">
        <v>5</v>
      </c>
      <c r="D12" s="88">
        <v>5</v>
      </c>
      <c r="E12" s="88"/>
      <c r="F12" s="89">
        <v>7</v>
      </c>
      <c r="G12" s="88">
        <v>11</v>
      </c>
      <c r="H12" s="80">
        <f t="shared" si="0"/>
        <v>28</v>
      </c>
      <c r="I12" s="69">
        <v>23</v>
      </c>
      <c r="J12" s="85">
        <f>+H12+I12</f>
        <v>51</v>
      </c>
      <c r="K12" s="69" t="s">
        <v>534</v>
      </c>
      <c r="L12" s="99"/>
    </row>
    <row r="13" spans="1:12" s="18" customFormat="1" ht="15.75" customHeight="1">
      <c r="A13" s="71" t="s">
        <v>812</v>
      </c>
      <c r="B13" s="71" t="s">
        <v>813</v>
      </c>
      <c r="C13" s="88">
        <v>5</v>
      </c>
      <c r="D13" s="88">
        <v>7</v>
      </c>
      <c r="E13" s="88"/>
      <c r="F13" s="89">
        <v>9</v>
      </c>
      <c r="G13" s="88">
        <v>11</v>
      </c>
      <c r="H13" s="80">
        <f t="shared" si="0"/>
        <v>32</v>
      </c>
      <c r="I13" s="86">
        <v>18</v>
      </c>
      <c r="J13" s="85" t="s">
        <v>530</v>
      </c>
      <c r="K13" s="69" t="s">
        <v>531</v>
      </c>
    </row>
    <row r="14" spans="1:12" s="18" customFormat="1" ht="15.75" customHeight="1">
      <c r="A14" s="71" t="s">
        <v>861</v>
      </c>
      <c r="B14" s="71" t="s">
        <v>860</v>
      </c>
      <c r="C14" s="88">
        <v>5</v>
      </c>
      <c r="D14" s="88"/>
      <c r="E14" s="88">
        <v>18</v>
      </c>
      <c r="F14" s="89">
        <v>7</v>
      </c>
      <c r="G14" s="88">
        <v>11</v>
      </c>
      <c r="H14" s="80">
        <f t="shared" si="0"/>
        <v>41</v>
      </c>
      <c r="I14" s="69">
        <v>26</v>
      </c>
      <c r="J14" s="85">
        <f>+I14+H14</f>
        <v>67</v>
      </c>
      <c r="K14" s="69" t="s">
        <v>532</v>
      </c>
    </row>
    <row r="15" spans="1:12" s="18" customFormat="1" ht="15.75" customHeight="1">
      <c r="A15" s="71" t="s">
        <v>873</v>
      </c>
      <c r="B15" s="71" t="s">
        <v>800</v>
      </c>
      <c r="C15" s="88">
        <v>5</v>
      </c>
      <c r="D15" s="88">
        <v>6</v>
      </c>
      <c r="E15" s="88"/>
      <c r="F15" s="89">
        <v>6</v>
      </c>
      <c r="G15" s="88">
        <v>11</v>
      </c>
      <c r="H15" s="80">
        <f t="shared" si="0"/>
        <v>28</v>
      </c>
      <c r="I15" s="69">
        <v>30</v>
      </c>
      <c r="J15" s="85">
        <f>+I15+H15</f>
        <v>58</v>
      </c>
      <c r="K15" s="69" t="s">
        <v>534</v>
      </c>
    </row>
    <row r="16" spans="1:12" s="18" customFormat="1" ht="18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 t="s">
        <v>588</v>
      </c>
    </row>
    <row r="17" spans="1:11" ht="18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18">
      <c r="A18" s="49" t="s">
        <v>874</v>
      </c>
      <c r="D18" s="18"/>
      <c r="E18" s="18"/>
      <c r="I18" s="139" t="s">
        <v>555</v>
      </c>
      <c r="J18" s="139"/>
      <c r="K18" s="139"/>
    </row>
    <row r="19" spans="1:11" s="11" customFormat="1" ht="18">
      <c r="A19"/>
      <c r="B19"/>
      <c r="C19" s="18"/>
      <c r="D19" s="18"/>
      <c r="E19" s="18"/>
      <c r="F19" s="19"/>
      <c r="G19" s="19"/>
      <c r="I19" s="140" t="s">
        <v>318</v>
      </c>
      <c r="J19" s="140"/>
      <c r="K19" s="140"/>
    </row>
    <row r="20" spans="1:11" s="11" customFormat="1" ht="18">
      <c r="A20"/>
      <c r="B20"/>
      <c r="C20" s="18"/>
      <c r="D20" s="18"/>
      <c r="E20" s="18"/>
      <c r="F20" s="19"/>
      <c r="G20" s="19"/>
      <c r="I20" s="136"/>
      <c r="J20" s="136"/>
      <c r="K20" s="136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</sheetData>
  <mergeCells count="7">
    <mergeCell ref="I18:K18"/>
    <mergeCell ref="I19:K19"/>
    <mergeCell ref="I20:K20"/>
    <mergeCell ref="A1:K2"/>
    <mergeCell ref="A3:K3"/>
    <mergeCell ref="A4:K4"/>
    <mergeCell ref="A5:K5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905"/>
  <sheetViews>
    <sheetView zoomScaleNormal="100" workbookViewId="0">
      <selection activeCell="A17" sqref="A17:B1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 ht="23.25">
      <c r="A4" s="134" t="s">
        <v>859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849</v>
      </c>
      <c r="B7" s="71" t="s">
        <v>708</v>
      </c>
      <c r="C7" s="88">
        <v>5</v>
      </c>
      <c r="D7" s="88">
        <v>3</v>
      </c>
      <c r="E7" s="88"/>
      <c r="F7" s="89">
        <v>7</v>
      </c>
      <c r="G7" s="88">
        <v>13</v>
      </c>
      <c r="H7" s="80">
        <f t="shared" ref="H7:H18" si="0">+G7+F7+E7+D7+C7</f>
        <v>28</v>
      </c>
      <c r="I7" s="69">
        <v>34</v>
      </c>
      <c r="J7" s="85">
        <f>+I7+H7</f>
        <v>62</v>
      </c>
      <c r="K7" s="69" t="s">
        <v>532</v>
      </c>
    </row>
    <row r="8" spans="1:12" s="18" customFormat="1" ht="15.75" customHeight="1">
      <c r="A8" s="71" t="s">
        <v>815</v>
      </c>
      <c r="B8" s="71" t="s">
        <v>814</v>
      </c>
      <c r="C8" s="88">
        <v>5</v>
      </c>
      <c r="D8" s="88">
        <v>5</v>
      </c>
      <c r="E8" s="88"/>
      <c r="F8" s="89">
        <v>7</v>
      </c>
      <c r="G8" s="88">
        <v>11</v>
      </c>
      <c r="H8" s="80">
        <f t="shared" si="0"/>
        <v>28</v>
      </c>
      <c r="I8" s="86">
        <v>15</v>
      </c>
      <c r="J8" s="85" t="s">
        <v>530</v>
      </c>
      <c r="K8" s="69" t="s">
        <v>531</v>
      </c>
    </row>
    <row r="9" spans="1:12" s="18" customFormat="1" ht="15.75" customHeight="1">
      <c r="A9" s="71" t="s">
        <v>809</v>
      </c>
      <c r="B9" s="71" t="s">
        <v>808</v>
      </c>
      <c r="C9" s="88">
        <v>5</v>
      </c>
      <c r="D9" s="88">
        <v>3</v>
      </c>
      <c r="E9" s="88"/>
      <c r="F9" s="89">
        <v>6</v>
      </c>
      <c r="G9" s="88">
        <v>15</v>
      </c>
      <c r="H9" s="80">
        <f t="shared" si="0"/>
        <v>29</v>
      </c>
      <c r="I9" s="86">
        <v>6</v>
      </c>
      <c r="J9" s="85" t="s">
        <v>530</v>
      </c>
      <c r="K9" s="69" t="s">
        <v>531</v>
      </c>
      <c r="L9" s="99"/>
    </row>
    <row r="10" spans="1:12" s="18" customFormat="1" ht="15.75" customHeight="1">
      <c r="A10" s="71" t="s">
        <v>831</v>
      </c>
      <c r="B10" s="71" t="s">
        <v>816</v>
      </c>
      <c r="C10" s="88"/>
      <c r="D10" s="88">
        <v>4</v>
      </c>
      <c r="E10" s="88"/>
      <c r="F10" s="89">
        <v>8</v>
      </c>
      <c r="G10" s="88">
        <v>16</v>
      </c>
      <c r="H10" s="80">
        <f t="shared" si="0"/>
        <v>28</v>
      </c>
      <c r="I10" s="69">
        <v>24</v>
      </c>
      <c r="J10" s="85">
        <f t="shared" ref="J10:J18" si="1">+I10+H10</f>
        <v>52</v>
      </c>
      <c r="K10" s="69" t="s">
        <v>534</v>
      </c>
    </row>
    <row r="11" spans="1:12" s="18" customFormat="1" ht="15.75" customHeight="1">
      <c r="A11" s="71" t="s">
        <v>812</v>
      </c>
      <c r="B11" s="71" t="s">
        <v>813</v>
      </c>
      <c r="C11" s="88">
        <v>5</v>
      </c>
      <c r="D11" s="88">
        <v>7</v>
      </c>
      <c r="E11" s="88"/>
      <c r="F11" s="89">
        <v>9</v>
      </c>
      <c r="G11" s="88">
        <v>11</v>
      </c>
      <c r="H11" s="80">
        <f t="shared" si="0"/>
        <v>32</v>
      </c>
      <c r="I11" s="86">
        <v>12</v>
      </c>
      <c r="J11" s="85" t="s">
        <v>530</v>
      </c>
      <c r="K11" s="69" t="s">
        <v>531</v>
      </c>
    </row>
    <row r="12" spans="1:12" s="18" customFormat="1" ht="15.75" customHeight="1">
      <c r="A12" s="71" t="s">
        <v>861</v>
      </c>
      <c r="B12" s="71" t="s">
        <v>860</v>
      </c>
      <c r="C12" s="88">
        <v>5</v>
      </c>
      <c r="D12" s="88"/>
      <c r="E12" s="88">
        <v>18</v>
      </c>
      <c r="F12" s="89">
        <v>7</v>
      </c>
      <c r="G12" s="88">
        <v>11</v>
      </c>
      <c r="H12" s="80">
        <f t="shared" si="0"/>
        <v>41</v>
      </c>
      <c r="I12" s="86">
        <v>5</v>
      </c>
      <c r="J12" s="85" t="s">
        <v>530</v>
      </c>
      <c r="K12" s="69" t="s">
        <v>531</v>
      </c>
    </row>
    <row r="13" spans="1:12" s="18" customFormat="1" ht="15.75" customHeight="1">
      <c r="A13" s="71" t="s">
        <v>826</v>
      </c>
      <c r="B13" s="71" t="s">
        <v>825</v>
      </c>
      <c r="C13" s="88">
        <v>5</v>
      </c>
      <c r="D13" s="88">
        <v>4</v>
      </c>
      <c r="E13" s="88"/>
      <c r="F13" s="89">
        <v>6</v>
      </c>
      <c r="G13" s="88">
        <v>13</v>
      </c>
      <c r="H13" s="80">
        <f t="shared" si="0"/>
        <v>28</v>
      </c>
      <c r="I13" s="69">
        <v>29</v>
      </c>
      <c r="J13" s="85">
        <f t="shared" si="1"/>
        <v>57</v>
      </c>
      <c r="K13" s="69" t="s">
        <v>534</v>
      </c>
    </row>
    <row r="14" spans="1:12" s="18" customFormat="1" ht="15.75" customHeight="1">
      <c r="A14" s="8" t="s">
        <v>853</v>
      </c>
      <c r="B14" s="8" t="s">
        <v>852</v>
      </c>
      <c r="C14" s="88">
        <v>5</v>
      </c>
      <c r="D14" s="88">
        <v>6</v>
      </c>
      <c r="E14" s="88"/>
      <c r="F14" s="89">
        <v>6</v>
      </c>
      <c r="G14" s="88">
        <v>12</v>
      </c>
      <c r="H14" s="80">
        <f t="shared" si="0"/>
        <v>29</v>
      </c>
      <c r="I14" s="69">
        <v>29</v>
      </c>
      <c r="J14" s="85">
        <f t="shared" si="1"/>
        <v>58</v>
      </c>
      <c r="K14" s="69" t="s">
        <v>534</v>
      </c>
    </row>
    <row r="15" spans="1:12" s="18" customFormat="1" ht="15.75" customHeight="1">
      <c r="A15" s="71" t="s">
        <v>777</v>
      </c>
      <c r="B15" s="71" t="s">
        <v>776</v>
      </c>
      <c r="C15" s="88">
        <v>5</v>
      </c>
      <c r="D15" s="88">
        <v>3</v>
      </c>
      <c r="E15" s="88"/>
      <c r="F15" s="89">
        <v>6</v>
      </c>
      <c r="G15" s="88">
        <v>15</v>
      </c>
      <c r="H15" s="80">
        <f t="shared" si="0"/>
        <v>29</v>
      </c>
      <c r="I15" s="69">
        <v>42</v>
      </c>
      <c r="J15" s="85">
        <f t="shared" si="1"/>
        <v>71</v>
      </c>
      <c r="K15" s="69" t="s">
        <v>533</v>
      </c>
    </row>
    <row r="16" spans="1:12" s="18" customFormat="1" ht="15.75" customHeight="1">
      <c r="A16" s="71" t="s">
        <v>799</v>
      </c>
      <c r="B16" s="71" t="s">
        <v>844</v>
      </c>
      <c r="C16" s="88">
        <v>5</v>
      </c>
      <c r="D16" s="88">
        <v>6</v>
      </c>
      <c r="E16" s="88"/>
      <c r="F16" s="89">
        <v>6</v>
      </c>
      <c r="G16" s="88">
        <v>11</v>
      </c>
      <c r="H16" s="80">
        <f t="shared" si="0"/>
        <v>28</v>
      </c>
      <c r="I16" s="69">
        <v>28</v>
      </c>
      <c r="J16" s="85">
        <f t="shared" si="1"/>
        <v>56</v>
      </c>
      <c r="K16" s="69" t="s">
        <v>534</v>
      </c>
    </row>
    <row r="17" spans="1:11" s="18" customFormat="1" ht="15.75" customHeight="1">
      <c r="A17" s="71" t="s">
        <v>850</v>
      </c>
      <c r="B17" s="71" t="s">
        <v>851</v>
      </c>
      <c r="C17" s="88">
        <v>5</v>
      </c>
      <c r="D17" s="88">
        <v>6</v>
      </c>
      <c r="E17" s="88"/>
      <c r="F17" s="89">
        <v>6</v>
      </c>
      <c r="G17" s="88">
        <v>11</v>
      </c>
      <c r="H17" s="80">
        <f t="shared" si="0"/>
        <v>28</v>
      </c>
      <c r="I17" s="86">
        <v>11</v>
      </c>
      <c r="J17" s="85" t="s">
        <v>530</v>
      </c>
      <c r="K17" s="69" t="s">
        <v>531</v>
      </c>
    </row>
    <row r="18" spans="1:11" s="18" customFormat="1" ht="15.75" customHeight="1">
      <c r="A18" s="71" t="s">
        <v>824</v>
      </c>
      <c r="B18" s="71" t="s">
        <v>823</v>
      </c>
      <c r="C18" s="88">
        <v>5</v>
      </c>
      <c r="D18" s="88">
        <v>6</v>
      </c>
      <c r="E18" s="88"/>
      <c r="F18" s="89">
        <v>7</v>
      </c>
      <c r="G18" s="88">
        <v>11</v>
      </c>
      <c r="H18" s="80">
        <f t="shared" si="0"/>
        <v>29</v>
      </c>
      <c r="I18" s="69">
        <v>24</v>
      </c>
      <c r="J18" s="85">
        <f t="shared" si="1"/>
        <v>53</v>
      </c>
      <c r="K18" s="69" t="s">
        <v>534</v>
      </c>
    </row>
    <row r="19" spans="1:11" s="18" customFormat="1">
      <c r="F19" s="19"/>
      <c r="G19" s="19"/>
      <c r="H19" s="19"/>
      <c r="K19" s="101" t="s">
        <v>588</v>
      </c>
    </row>
    <row r="20" spans="1:11" s="18" customFormat="1" ht="18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1" ht="18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1:11" ht="18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 ht="18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1" ht="18">
      <c r="A24" s="49" t="s">
        <v>858</v>
      </c>
      <c r="D24" s="18"/>
      <c r="E24" s="18"/>
      <c r="I24" s="139" t="s">
        <v>555</v>
      </c>
      <c r="J24" s="139"/>
      <c r="K24" s="139"/>
    </row>
    <row r="25" spans="1:11" s="11" customFormat="1" ht="18">
      <c r="A25"/>
      <c r="B25"/>
      <c r="C25" s="18"/>
      <c r="D25" s="18"/>
      <c r="E25" s="18"/>
      <c r="F25" s="19"/>
      <c r="G25" s="19"/>
      <c r="I25" s="140" t="s">
        <v>318</v>
      </c>
      <c r="J25" s="140"/>
      <c r="K25" s="140"/>
    </row>
    <row r="26" spans="1:11" s="11" customFormat="1" ht="18">
      <c r="A26"/>
      <c r="B26"/>
      <c r="C26" s="18"/>
      <c r="D26" s="18"/>
      <c r="E26" s="18"/>
      <c r="F26" s="19"/>
      <c r="G26" s="19"/>
      <c r="I26" s="136"/>
      <c r="J26" s="136"/>
      <c r="K26" s="136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</sheetData>
  <mergeCells count="9">
    <mergeCell ref="I24:K24"/>
    <mergeCell ref="I25:K25"/>
    <mergeCell ref="I26:K26"/>
    <mergeCell ref="A1:K2"/>
    <mergeCell ref="A3:K3"/>
    <mergeCell ref="A4:K4"/>
    <mergeCell ref="A5:K5"/>
    <mergeCell ref="A20:K20"/>
    <mergeCell ref="A21:K21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09"/>
  <sheetViews>
    <sheetView zoomScaleNormal="100" workbookViewId="0">
      <selection activeCell="J32" sqref="J32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 ht="23.25">
      <c r="A4" s="134" t="s">
        <v>847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841</v>
      </c>
      <c r="B7" s="79" t="s">
        <v>840</v>
      </c>
      <c r="C7" s="88"/>
      <c r="D7" s="88">
        <v>3</v>
      </c>
      <c r="E7" s="88"/>
      <c r="F7" s="89">
        <v>10</v>
      </c>
      <c r="G7" s="88">
        <v>15</v>
      </c>
      <c r="H7" s="80">
        <f>+G7+F7+E7+D7+C7</f>
        <v>28</v>
      </c>
      <c r="I7" s="69">
        <v>25</v>
      </c>
      <c r="J7" s="85">
        <f>+I7+H7</f>
        <v>53</v>
      </c>
      <c r="K7" s="69" t="s">
        <v>534</v>
      </c>
    </row>
    <row r="8" spans="1:12" s="18" customFormat="1" ht="15.75" customHeight="1">
      <c r="A8" s="79" t="s">
        <v>849</v>
      </c>
      <c r="B8" s="79" t="s">
        <v>708</v>
      </c>
      <c r="C8" s="88">
        <v>5</v>
      </c>
      <c r="D8" s="88">
        <v>3</v>
      </c>
      <c r="E8" s="88"/>
      <c r="F8" s="89">
        <v>7</v>
      </c>
      <c r="G8" s="88">
        <v>13</v>
      </c>
      <c r="H8" s="80">
        <f t="shared" ref="H8:H22" si="0">+G8+F8+E8+D8+C8</f>
        <v>28</v>
      </c>
      <c r="I8" s="86">
        <v>14</v>
      </c>
      <c r="J8" s="85" t="s">
        <v>530</v>
      </c>
      <c r="K8" s="69" t="s">
        <v>531</v>
      </c>
    </row>
    <row r="9" spans="1:12" s="18" customFormat="1" ht="15.75" customHeight="1">
      <c r="A9" s="79" t="s">
        <v>775</v>
      </c>
      <c r="B9" s="79" t="s">
        <v>737</v>
      </c>
      <c r="C9" s="88">
        <v>5</v>
      </c>
      <c r="D9" s="88">
        <v>6</v>
      </c>
      <c r="E9" s="88">
        <v>8</v>
      </c>
      <c r="F9" s="89">
        <v>6</v>
      </c>
      <c r="G9" s="88">
        <v>14</v>
      </c>
      <c r="H9" s="80">
        <f t="shared" si="0"/>
        <v>39</v>
      </c>
      <c r="I9" s="69">
        <v>29</v>
      </c>
      <c r="J9" s="85">
        <f>+I9+H9</f>
        <v>68</v>
      </c>
      <c r="K9" s="69" t="s">
        <v>532</v>
      </c>
    </row>
    <row r="10" spans="1:12" s="18" customFormat="1" ht="15.75" customHeight="1">
      <c r="A10" s="79" t="s">
        <v>857</v>
      </c>
      <c r="B10" s="79" t="s">
        <v>856</v>
      </c>
      <c r="C10" s="88"/>
      <c r="D10" s="88"/>
      <c r="E10" s="88"/>
      <c r="F10" s="89"/>
      <c r="G10" s="88"/>
      <c r="H10" s="80"/>
      <c r="I10" s="86">
        <v>0</v>
      </c>
      <c r="J10" s="85" t="s">
        <v>530</v>
      </c>
      <c r="K10" s="69" t="s">
        <v>531</v>
      </c>
    </row>
    <row r="11" spans="1:12" s="18" customFormat="1" ht="15.75" customHeight="1">
      <c r="A11" s="79" t="s">
        <v>815</v>
      </c>
      <c r="B11" s="79" t="s">
        <v>814</v>
      </c>
      <c r="C11" s="88">
        <v>5</v>
      </c>
      <c r="D11" s="88">
        <v>5</v>
      </c>
      <c r="E11" s="88"/>
      <c r="F11" s="89">
        <v>7</v>
      </c>
      <c r="G11" s="88">
        <v>11</v>
      </c>
      <c r="H11" s="80">
        <f t="shared" si="0"/>
        <v>28</v>
      </c>
      <c r="I11" s="86">
        <v>10</v>
      </c>
      <c r="J11" s="85" t="s">
        <v>530</v>
      </c>
      <c r="K11" s="69" t="s">
        <v>531</v>
      </c>
    </row>
    <row r="12" spans="1:12" s="18" customFormat="1" ht="15.75" customHeight="1">
      <c r="A12" s="79" t="s">
        <v>809</v>
      </c>
      <c r="B12" s="79" t="s">
        <v>808</v>
      </c>
      <c r="C12" s="88">
        <v>5</v>
      </c>
      <c r="D12" s="88">
        <v>3</v>
      </c>
      <c r="E12" s="88"/>
      <c r="F12" s="89">
        <v>6</v>
      </c>
      <c r="G12" s="88">
        <v>15</v>
      </c>
      <c r="H12" s="80">
        <f t="shared" si="0"/>
        <v>29</v>
      </c>
      <c r="I12" s="86">
        <v>9</v>
      </c>
      <c r="J12" s="85" t="s">
        <v>530</v>
      </c>
      <c r="K12" s="69" t="s">
        <v>531</v>
      </c>
      <c r="L12" s="99"/>
    </row>
    <row r="13" spans="1:12" s="18" customFormat="1" ht="15.75" customHeight="1">
      <c r="A13" s="79" t="s">
        <v>805</v>
      </c>
      <c r="B13" s="79" t="s">
        <v>804</v>
      </c>
      <c r="C13" s="88">
        <v>5</v>
      </c>
      <c r="D13" s="88">
        <v>6</v>
      </c>
      <c r="E13" s="88"/>
      <c r="F13" s="89">
        <v>6</v>
      </c>
      <c r="G13" s="88">
        <v>11</v>
      </c>
      <c r="H13" s="80">
        <f t="shared" si="0"/>
        <v>28</v>
      </c>
      <c r="I13" s="69">
        <v>34</v>
      </c>
      <c r="J13" s="85">
        <f>+I13+H13</f>
        <v>62</v>
      </c>
      <c r="K13" s="69" t="s">
        <v>532</v>
      </c>
    </row>
    <row r="14" spans="1:12" s="18" customFormat="1" ht="15.75" customHeight="1">
      <c r="A14" s="79" t="s">
        <v>839</v>
      </c>
      <c r="B14" s="79" t="s">
        <v>838</v>
      </c>
      <c r="C14" s="88">
        <v>5</v>
      </c>
      <c r="D14" s="88">
        <v>3</v>
      </c>
      <c r="E14" s="88"/>
      <c r="F14" s="89">
        <v>9</v>
      </c>
      <c r="G14" s="88">
        <v>16</v>
      </c>
      <c r="H14" s="80">
        <f t="shared" si="0"/>
        <v>33</v>
      </c>
      <c r="I14" s="69">
        <v>23</v>
      </c>
      <c r="J14" s="85">
        <f>+I14+H14</f>
        <v>56</v>
      </c>
      <c r="K14" s="69" t="s">
        <v>534</v>
      </c>
    </row>
    <row r="15" spans="1:12" s="18" customFormat="1" ht="15.75" customHeight="1">
      <c r="A15" s="79" t="s">
        <v>831</v>
      </c>
      <c r="B15" s="79" t="s">
        <v>816</v>
      </c>
      <c r="C15" s="88"/>
      <c r="D15" s="88"/>
      <c r="E15" s="88"/>
      <c r="F15" s="89">
        <v>8</v>
      </c>
      <c r="G15" s="88">
        <v>16</v>
      </c>
      <c r="H15" s="80">
        <f t="shared" si="0"/>
        <v>24</v>
      </c>
      <c r="I15" s="86">
        <v>0</v>
      </c>
      <c r="J15" s="85" t="s">
        <v>530</v>
      </c>
      <c r="K15" s="69" t="s">
        <v>531</v>
      </c>
    </row>
    <row r="16" spans="1:12" s="18" customFormat="1" ht="15.75" customHeight="1">
      <c r="A16" s="79" t="s">
        <v>812</v>
      </c>
      <c r="B16" s="79" t="s">
        <v>813</v>
      </c>
      <c r="C16" s="88">
        <v>5</v>
      </c>
      <c r="D16" s="88">
        <v>7</v>
      </c>
      <c r="E16" s="88"/>
      <c r="F16" s="89">
        <v>9</v>
      </c>
      <c r="G16" s="88">
        <v>11</v>
      </c>
      <c r="H16" s="80">
        <f t="shared" si="0"/>
        <v>32</v>
      </c>
      <c r="I16" s="86">
        <v>0</v>
      </c>
      <c r="J16" s="85" t="s">
        <v>530</v>
      </c>
      <c r="K16" s="69" t="s">
        <v>531</v>
      </c>
    </row>
    <row r="17" spans="1:11" s="18" customFormat="1" ht="15.75" customHeight="1">
      <c r="A17" s="79" t="s">
        <v>843</v>
      </c>
      <c r="B17" s="79" t="s">
        <v>842</v>
      </c>
      <c r="C17" s="88">
        <v>5</v>
      </c>
      <c r="D17" s="88">
        <v>1</v>
      </c>
      <c r="E17" s="88"/>
      <c r="F17" s="89">
        <v>9</v>
      </c>
      <c r="G17" s="88">
        <v>14</v>
      </c>
      <c r="H17" s="80">
        <f t="shared" si="0"/>
        <v>29</v>
      </c>
      <c r="I17" s="69">
        <v>25</v>
      </c>
      <c r="J17" s="85">
        <f>+I17+H17</f>
        <v>54</v>
      </c>
      <c r="K17" s="69" t="s">
        <v>534</v>
      </c>
    </row>
    <row r="18" spans="1:11" s="18" customFormat="1" ht="15.75" customHeight="1">
      <c r="A18" s="79" t="s">
        <v>777</v>
      </c>
      <c r="B18" s="79" t="s">
        <v>776</v>
      </c>
      <c r="C18" s="88">
        <v>5</v>
      </c>
      <c r="D18" s="88">
        <v>3</v>
      </c>
      <c r="E18" s="88"/>
      <c r="F18" s="89">
        <v>6</v>
      </c>
      <c r="G18" s="88">
        <v>15</v>
      </c>
      <c r="H18" s="80">
        <f t="shared" si="0"/>
        <v>29</v>
      </c>
      <c r="I18" s="86">
        <v>18</v>
      </c>
      <c r="J18" s="85" t="s">
        <v>530</v>
      </c>
      <c r="K18" s="69" t="s">
        <v>531</v>
      </c>
    </row>
    <row r="19" spans="1:11" s="18" customFormat="1" ht="15.75" customHeight="1">
      <c r="A19" s="79" t="s">
        <v>801</v>
      </c>
      <c r="B19" s="79" t="s">
        <v>800</v>
      </c>
      <c r="C19" s="88">
        <v>5</v>
      </c>
      <c r="D19" s="88">
        <v>6</v>
      </c>
      <c r="E19" s="88"/>
      <c r="F19" s="89">
        <v>6</v>
      </c>
      <c r="G19" s="88">
        <v>11</v>
      </c>
      <c r="H19" s="80">
        <f t="shared" si="0"/>
        <v>28</v>
      </c>
      <c r="I19" s="86">
        <v>18</v>
      </c>
      <c r="J19" s="85" t="s">
        <v>530</v>
      </c>
      <c r="K19" s="69" t="s">
        <v>531</v>
      </c>
    </row>
    <row r="20" spans="1:11" s="18" customFormat="1" ht="15.75" customHeight="1">
      <c r="A20" s="79" t="s">
        <v>850</v>
      </c>
      <c r="B20" s="79" t="s">
        <v>851</v>
      </c>
      <c r="C20" s="88">
        <v>5</v>
      </c>
      <c r="D20" s="88">
        <v>6</v>
      </c>
      <c r="E20" s="88"/>
      <c r="F20" s="89">
        <v>6</v>
      </c>
      <c r="G20" s="88">
        <v>11</v>
      </c>
      <c r="H20" s="80">
        <f t="shared" si="0"/>
        <v>28</v>
      </c>
      <c r="I20" s="86">
        <v>17</v>
      </c>
      <c r="J20" s="85" t="s">
        <v>530</v>
      </c>
      <c r="K20" s="69" t="s">
        <v>531</v>
      </c>
    </row>
    <row r="21" spans="1:11" s="18" customFormat="1" ht="15.75" customHeight="1">
      <c r="A21" s="79" t="s">
        <v>789</v>
      </c>
      <c r="B21" s="79" t="s">
        <v>788</v>
      </c>
      <c r="C21" s="88">
        <v>5</v>
      </c>
      <c r="D21" s="88">
        <v>3</v>
      </c>
      <c r="E21" s="88">
        <v>5</v>
      </c>
      <c r="F21" s="89">
        <v>8</v>
      </c>
      <c r="G21" s="88">
        <v>12</v>
      </c>
      <c r="H21" s="80">
        <f t="shared" si="0"/>
        <v>33</v>
      </c>
      <c r="I21" s="69">
        <v>30</v>
      </c>
      <c r="J21" s="85">
        <f>+I21+H21</f>
        <v>63</v>
      </c>
      <c r="K21" s="69" t="s">
        <v>532</v>
      </c>
    </row>
    <row r="22" spans="1:11" s="18" customFormat="1" ht="15.75" customHeight="1">
      <c r="A22" s="71" t="s">
        <v>796</v>
      </c>
      <c r="B22" s="79" t="s">
        <v>795</v>
      </c>
      <c r="C22" s="88"/>
      <c r="D22" s="88">
        <v>1</v>
      </c>
      <c r="E22" s="88">
        <v>8</v>
      </c>
      <c r="F22" s="89">
        <v>6</v>
      </c>
      <c r="G22" s="88">
        <v>13</v>
      </c>
      <c r="H22" s="80">
        <f t="shared" si="0"/>
        <v>28</v>
      </c>
      <c r="I22" s="69">
        <v>35</v>
      </c>
      <c r="J22" s="85">
        <f>+I22+H22</f>
        <v>63</v>
      </c>
      <c r="K22" s="69" t="s">
        <v>532</v>
      </c>
    </row>
    <row r="23" spans="1:11">
      <c r="D23" s="18"/>
      <c r="E23" s="18"/>
      <c r="K23" s="61" t="s">
        <v>588</v>
      </c>
    </row>
    <row r="24" spans="1:11" ht="18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1" ht="18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ht="18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18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18">
      <c r="A28" s="49" t="s">
        <v>848</v>
      </c>
      <c r="D28" s="18"/>
      <c r="E28" s="18"/>
      <c r="I28" s="139" t="s">
        <v>555</v>
      </c>
      <c r="J28" s="139"/>
      <c r="K28" s="139"/>
    </row>
    <row r="29" spans="1:11" s="11" customFormat="1" ht="18">
      <c r="A29"/>
      <c r="B29"/>
      <c r="C29" s="18"/>
      <c r="D29" s="18"/>
      <c r="E29" s="18"/>
      <c r="F29" s="19"/>
      <c r="G29" s="19"/>
      <c r="I29" s="140" t="s">
        <v>318</v>
      </c>
      <c r="J29" s="140"/>
      <c r="K29" s="140"/>
    </row>
    <row r="30" spans="1:11" s="11" customFormat="1" ht="18">
      <c r="A30"/>
      <c r="B30"/>
      <c r="C30" s="18"/>
      <c r="D30" s="18"/>
      <c r="E30" s="18"/>
      <c r="F30" s="19"/>
      <c r="G30" s="19"/>
      <c r="I30" s="136"/>
      <c r="J30" s="136"/>
      <c r="K30" s="136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</sheetData>
  <mergeCells count="9">
    <mergeCell ref="I28:K28"/>
    <mergeCell ref="I29:K29"/>
    <mergeCell ref="I30:K30"/>
    <mergeCell ref="A1:K2"/>
    <mergeCell ref="A3:K3"/>
    <mergeCell ref="A4:K4"/>
    <mergeCell ref="A5:K5"/>
    <mergeCell ref="A24:K24"/>
    <mergeCell ref="A25:K25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1"/>
  <sheetViews>
    <sheetView zoomScale="110" zoomScaleNormal="110" workbookViewId="0">
      <selection activeCell="A15" sqref="A15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960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1020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9" t="s">
        <v>950</v>
      </c>
      <c r="B7" s="79" t="s">
        <v>949</v>
      </c>
      <c r="C7" s="123"/>
      <c r="D7" s="123">
        <v>6</v>
      </c>
      <c r="E7" s="123"/>
      <c r="F7" s="123">
        <v>6</v>
      </c>
      <c r="G7" s="127">
        <v>16</v>
      </c>
      <c r="H7" s="23">
        <f>+G7+F7+E7+D7+C7</f>
        <v>28</v>
      </c>
      <c r="I7" s="69">
        <v>23</v>
      </c>
      <c r="J7" s="85">
        <f>+I7+H7</f>
        <v>51</v>
      </c>
      <c r="K7" s="69" t="s">
        <v>534</v>
      </c>
    </row>
    <row r="8" spans="1:11" s="18" customFormat="1" ht="15.75" customHeight="1">
      <c r="A8" s="109"/>
      <c r="B8" s="102"/>
      <c r="C8" s="103"/>
      <c r="D8" s="103"/>
      <c r="E8" s="103"/>
      <c r="F8" s="104"/>
      <c r="G8" s="103"/>
      <c r="H8" s="105"/>
      <c r="I8" s="106"/>
      <c r="J8" s="107"/>
      <c r="K8" s="106"/>
    </row>
    <row r="9" spans="1:11" s="18" customFormat="1" ht="15.75" customHeight="1">
      <c r="A9" s="102"/>
      <c r="B9" s="102"/>
      <c r="C9" s="103"/>
      <c r="D9" s="103"/>
      <c r="E9" s="103"/>
      <c r="F9" s="104"/>
      <c r="G9" s="103"/>
      <c r="H9" s="105"/>
      <c r="I9" s="106"/>
      <c r="J9" s="107"/>
      <c r="K9" s="106"/>
    </row>
    <row r="10" spans="1:11" ht="18">
      <c r="A10" s="49" t="s">
        <v>1021</v>
      </c>
      <c r="D10" s="18"/>
      <c r="E10" s="18"/>
      <c r="I10" s="139" t="s">
        <v>960</v>
      </c>
      <c r="J10" s="139"/>
      <c r="K10" s="139"/>
    </row>
    <row r="11" spans="1:11" s="11" customFormat="1" ht="18">
      <c r="A11"/>
      <c r="B11"/>
      <c r="C11" s="18"/>
      <c r="D11" s="18"/>
      <c r="E11" s="18"/>
      <c r="F11" s="19"/>
      <c r="G11" s="19"/>
      <c r="I11" s="140" t="s">
        <v>318</v>
      </c>
      <c r="J11" s="140"/>
      <c r="K11" s="140"/>
    </row>
    <row r="12" spans="1:11" s="11" customFormat="1" ht="18">
      <c r="A12"/>
      <c r="B12"/>
      <c r="C12" s="18"/>
      <c r="D12" s="18"/>
      <c r="E12" s="18"/>
      <c r="F12" s="19"/>
      <c r="G12" s="19"/>
      <c r="I12" s="136"/>
      <c r="J12" s="136"/>
      <c r="K12" s="136"/>
    </row>
    <row r="13" spans="1:11" s="11" customFormat="1">
      <c r="A13"/>
      <c r="B13"/>
      <c r="C13" s="18"/>
      <c r="D13" s="18"/>
      <c r="E13" s="18"/>
      <c r="F13" s="19"/>
      <c r="G13" s="19"/>
      <c r="I13"/>
      <c r="J13"/>
      <c r="K13" s="29"/>
    </row>
    <row r="14" spans="1:11" s="11" customFormat="1">
      <c r="A14"/>
      <c r="B14"/>
      <c r="C14" s="18"/>
      <c r="D14" s="18"/>
      <c r="E14" s="18"/>
      <c r="F14" s="19"/>
      <c r="G14" s="19"/>
      <c r="I14"/>
      <c r="J14"/>
      <c r="K14" s="29"/>
    </row>
    <row r="15" spans="1:11" s="11" customFormat="1">
      <c r="A15"/>
      <c r="B15"/>
      <c r="C15" s="18"/>
      <c r="D15" s="18"/>
      <c r="E15" s="18"/>
      <c r="F15" s="19"/>
      <c r="G15" s="19"/>
      <c r="I15"/>
      <c r="J15"/>
      <c r="K15" s="29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</sheetData>
  <mergeCells count="7">
    <mergeCell ref="I12:K12"/>
    <mergeCell ref="A1:K2"/>
    <mergeCell ref="A3:K3"/>
    <mergeCell ref="A4:K4"/>
    <mergeCell ref="A5:K5"/>
    <mergeCell ref="I10:K10"/>
    <mergeCell ref="I11:K11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02"/>
  <sheetViews>
    <sheetView zoomScaleNormal="100" workbookViewId="0">
      <selection activeCell="L15" sqref="L15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 ht="23.25">
      <c r="A4" s="134" t="s">
        <v>832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815</v>
      </c>
      <c r="B7" s="79" t="s">
        <v>814</v>
      </c>
      <c r="C7" s="88">
        <v>5</v>
      </c>
      <c r="D7" s="88">
        <v>5</v>
      </c>
      <c r="E7" s="88"/>
      <c r="F7" s="89">
        <v>7</v>
      </c>
      <c r="G7" s="88">
        <v>11</v>
      </c>
      <c r="H7" s="80">
        <f>+G7+F7+E7+D7+C7</f>
        <v>28</v>
      </c>
      <c r="I7" s="86">
        <v>11</v>
      </c>
      <c r="J7" s="85" t="s">
        <v>530</v>
      </c>
      <c r="K7" s="69" t="s">
        <v>531</v>
      </c>
    </row>
    <row r="8" spans="1:12" s="18" customFormat="1" ht="15.75" customHeight="1">
      <c r="A8" s="71" t="s">
        <v>833</v>
      </c>
      <c r="B8" s="79" t="s">
        <v>834</v>
      </c>
      <c r="C8" s="88">
        <v>5</v>
      </c>
      <c r="D8" s="88">
        <v>3</v>
      </c>
      <c r="E8" s="88">
        <v>3</v>
      </c>
      <c r="F8" s="89">
        <v>6</v>
      </c>
      <c r="G8" s="88">
        <v>11</v>
      </c>
      <c r="H8" s="80">
        <f t="shared" ref="H8:H15" si="0">+G8+F8+E8+D8+C8</f>
        <v>28</v>
      </c>
      <c r="I8" s="86">
        <v>5</v>
      </c>
      <c r="J8" s="85" t="s">
        <v>530</v>
      </c>
      <c r="K8" s="69" t="s">
        <v>531</v>
      </c>
    </row>
    <row r="9" spans="1:12" s="18" customFormat="1" ht="15.75" customHeight="1">
      <c r="A9" s="79" t="s">
        <v>805</v>
      </c>
      <c r="B9" s="79" t="s">
        <v>804</v>
      </c>
      <c r="C9" s="88">
        <v>5</v>
      </c>
      <c r="D9" s="88">
        <v>6</v>
      </c>
      <c r="E9" s="88"/>
      <c r="F9" s="89">
        <v>6</v>
      </c>
      <c r="G9" s="88">
        <v>11</v>
      </c>
      <c r="H9" s="80">
        <f t="shared" si="0"/>
        <v>28</v>
      </c>
      <c r="I9" s="86">
        <v>12</v>
      </c>
      <c r="J9" s="85" t="s">
        <v>530</v>
      </c>
      <c r="K9" s="69" t="s">
        <v>531</v>
      </c>
    </row>
    <row r="10" spans="1:12" s="18" customFormat="1" ht="15.75" customHeight="1">
      <c r="A10" s="79" t="s">
        <v>820</v>
      </c>
      <c r="B10" s="79" t="s">
        <v>819</v>
      </c>
      <c r="C10" s="88">
        <v>5</v>
      </c>
      <c r="D10" s="88">
        <v>5</v>
      </c>
      <c r="E10" s="88"/>
      <c r="F10" s="89">
        <v>7</v>
      </c>
      <c r="G10" s="88">
        <v>11</v>
      </c>
      <c r="H10" s="80">
        <f t="shared" si="0"/>
        <v>28</v>
      </c>
      <c r="I10" s="69">
        <v>23</v>
      </c>
      <c r="J10" s="85">
        <f>+I10+H10</f>
        <v>51</v>
      </c>
      <c r="K10" s="69" t="s">
        <v>534</v>
      </c>
    </row>
    <row r="11" spans="1:12" s="18" customFormat="1" ht="15.75" customHeight="1">
      <c r="A11" s="79" t="s">
        <v>801</v>
      </c>
      <c r="B11" s="79" t="s">
        <v>800</v>
      </c>
      <c r="C11" s="88">
        <v>5</v>
      </c>
      <c r="D11" s="88">
        <v>6</v>
      </c>
      <c r="E11" s="88"/>
      <c r="F11" s="89">
        <v>6</v>
      </c>
      <c r="G11" s="88">
        <v>11</v>
      </c>
      <c r="H11" s="80">
        <f t="shared" si="0"/>
        <v>28</v>
      </c>
      <c r="I11" s="86">
        <v>5</v>
      </c>
      <c r="J11" s="85" t="s">
        <v>530</v>
      </c>
      <c r="K11" s="69" t="s">
        <v>531</v>
      </c>
      <c r="L11" s="99"/>
    </row>
    <row r="12" spans="1:12" s="18" customFormat="1" ht="15.75" customHeight="1">
      <c r="A12" s="79" t="s">
        <v>789</v>
      </c>
      <c r="B12" s="79" t="s">
        <v>788</v>
      </c>
      <c r="C12" s="88">
        <v>5</v>
      </c>
      <c r="D12" s="88">
        <v>3</v>
      </c>
      <c r="E12" s="88">
        <v>5</v>
      </c>
      <c r="F12" s="89">
        <v>8</v>
      </c>
      <c r="G12" s="88">
        <v>12</v>
      </c>
      <c r="H12" s="80">
        <f t="shared" si="0"/>
        <v>33</v>
      </c>
      <c r="I12" s="86">
        <v>8</v>
      </c>
      <c r="J12" s="85" t="s">
        <v>530</v>
      </c>
      <c r="K12" s="69" t="s">
        <v>531</v>
      </c>
    </row>
    <row r="13" spans="1:12" s="18" customFormat="1" ht="15.75" customHeight="1">
      <c r="A13" s="79" t="s">
        <v>822</v>
      </c>
      <c r="B13" s="79" t="s">
        <v>821</v>
      </c>
      <c r="C13" s="88">
        <v>5</v>
      </c>
      <c r="D13" s="88">
        <v>5</v>
      </c>
      <c r="E13" s="88"/>
      <c r="F13" s="89">
        <v>10</v>
      </c>
      <c r="G13" s="88">
        <v>20</v>
      </c>
      <c r="H13" s="80">
        <f t="shared" si="0"/>
        <v>40</v>
      </c>
      <c r="I13" s="86">
        <v>19</v>
      </c>
      <c r="J13" s="85" t="s">
        <v>530</v>
      </c>
      <c r="K13" s="69" t="s">
        <v>531</v>
      </c>
    </row>
    <row r="14" spans="1:12" s="18" customFormat="1" ht="15.75" customHeight="1">
      <c r="A14" s="79" t="s">
        <v>818</v>
      </c>
      <c r="B14" s="79" t="s">
        <v>817</v>
      </c>
      <c r="C14" s="88">
        <v>5</v>
      </c>
      <c r="D14" s="88">
        <v>5</v>
      </c>
      <c r="E14" s="88"/>
      <c r="F14" s="89">
        <v>6</v>
      </c>
      <c r="G14" s="88">
        <v>12</v>
      </c>
      <c r="H14" s="80">
        <f t="shared" si="0"/>
        <v>28</v>
      </c>
      <c r="I14" s="69">
        <v>27</v>
      </c>
      <c r="J14" s="85">
        <f>+I14+H14</f>
        <v>55</v>
      </c>
      <c r="K14" s="69" t="s">
        <v>534</v>
      </c>
    </row>
    <row r="15" spans="1:12" s="18" customFormat="1" ht="15.75" customHeight="1">
      <c r="A15" s="79" t="s">
        <v>796</v>
      </c>
      <c r="B15" s="79" t="s">
        <v>795</v>
      </c>
      <c r="C15" s="88"/>
      <c r="D15" s="88">
        <v>1</v>
      </c>
      <c r="E15" s="88">
        <v>8</v>
      </c>
      <c r="F15" s="89">
        <v>6</v>
      </c>
      <c r="G15" s="88">
        <v>13</v>
      </c>
      <c r="H15" s="80">
        <f t="shared" si="0"/>
        <v>28</v>
      </c>
      <c r="I15" s="86">
        <v>19</v>
      </c>
      <c r="J15" s="85" t="s">
        <v>530</v>
      </c>
      <c r="K15" s="69" t="s">
        <v>531</v>
      </c>
    </row>
    <row r="16" spans="1:12">
      <c r="D16" s="18"/>
      <c r="E16" s="18"/>
      <c r="K16" s="61" t="s">
        <v>588</v>
      </c>
    </row>
    <row r="17" spans="1:11" ht="18">
      <c r="A17" s="142" t="s">
        <v>837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1" ht="18">
      <c r="A18" s="141" t="s">
        <v>835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ht="18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18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18">
      <c r="A21" s="49" t="s">
        <v>836</v>
      </c>
      <c r="D21" s="18"/>
      <c r="E21" s="18"/>
      <c r="I21" s="139" t="s">
        <v>555</v>
      </c>
      <c r="J21" s="139"/>
      <c r="K21" s="139"/>
    </row>
    <row r="22" spans="1:11" s="11" customFormat="1" ht="18">
      <c r="A22"/>
      <c r="B22"/>
      <c r="C22" s="18"/>
      <c r="D22" s="18"/>
      <c r="E22" s="18"/>
      <c r="F22" s="19"/>
      <c r="G22" s="19"/>
      <c r="I22" s="140" t="s">
        <v>318</v>
      </c>
      <c r="J22" s="140"/>
      <c r="K22" s="140"/>
    </row>
    <row r="23" spans="1:11" s="11" customFormat="1" ht="18">
      <c r="A23"/>
      <c r="B23"/>
      <c r="C23" s="18"/>
      <c r="D23" s="18"/>
      <c r="E23" s="18"/>
      <c r="F23" s="19"/>
      <c r="G23" s="19"/>
      <c r="I23" s="136"/>
      <c r="J23" s="136"/>
      <c r="K23" s="136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</sheetData>
  <mergeCells count="9">
    <mergeCell ref="I23:K23"/>
    <mergeCell ref="A1:K2"/>
    <mergeCell ref="A3:K3"/>
    <mergeCell ref="A4:K4"/>
    <mergeCell ref="A5:K5"/>
    <mergeCell ref="I21:K21"/>
    <mergeCell ref="I22:K22"/>
    <mergeCell ref="A17:K17"/>
    <mergeCell ref="A18:K18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94"/>
  <sheetViews>
    <sheetView topLeftCell="A2" zoomScaleNormal="100" workbookViewId="0">
      <selection activeCell="E24" sqref="E24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806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3" t="s">
        <v>809</v>
      </c>
      <c r="B7" s="3" t="s">
        <v>808</v>
      </c>
      <c r="C7" s="88">
        <v>5</v>
      </c>
      <c r="D7" s="88">
        <v>3</v>
      </c>
      <c r="E7" s="88"/>
      <c r="F7" s="89">
        <v>6</v>
      </c>
      <c r="G7" s="88">
        <v>15</v>
      </c>
      <c r="H7" s="80">
        <f>+G7+F7+E7+D7+C7</f>
        <v>29</v>
      </c>
      <c r="I7" s="86">
        <v>0</v>
      </c>
      <c r="J7" s="85" t="s">
        <v>530</v>
      </c>
      <c r="K7" s="69" t="s">
        <v>531</v>
      </c>
    </row>
    <row r="8" spans="1:11" s="18" customFormat="1" ht="15.75" customHeight="1">
      <c r="A8" s="79" t="s">
        <v>798</v>
      </c>
      <c r="B8" s="79" t="s">
        <v>797</v>
      </c>
      <c r="C8" s="88">
        <v>5</v>
      </c>
      <c r="D8" s="88">
        <v>4</v>
      </c>
      <c r="E8" s="88"/>
      <c r="F8" s="89">
        <v>8</v>
      </c>
      <c r="G8" s="88">
        <v>11</v>
      </c>
      <c r="H8" s="80">
        <f>+G8+F8+E8+D8+C8</f>
        <v>28</v>
      </c>
      <c r="I8" s="96">
        <v>23</v>
      </c>
      <c r="J8" s="85">
        <f>+H8+I8</f>
        <v>51</v>
      </c>
      <c r="K8" s="69" t="s">
        <v>534</v>
      </c>
    </row>
    <row r="9" spans="1:11" s="18" customFormat="1" ht="15.75" customHeight="1">
      <c r="A9" s="93" t="s">
        <v>769</v>
      </c>
      <c r="B9" s="51" t="s">
        <v>569</v>
      </c>
      <c r="C9" s="88">
        <v>5</v>
      </c>
      <c r="D9" s="88">
        <v>3</v>
      </c>
      <c r="E9" s="88"/>
      <c r="F9" s="89">
        <v>6</v>
      </c>
      <c r="G9" s="88">
        <v>14</v>
      </c>
      <c r="H9" s="80">
        <f>+G9+F9+E9+D9+C9</f>
        <v>28</v>
      </c>
      <c r="I9" s="96">
        <v>25</v>
      </c>
      <c r="J9" s="85">
        <f>+H9+I9</f>
        <v>53</v>
      </c>
      <c r="K9" s="69" t="s">
        <v>534</v>
      </c>
    </row>
    <row r="10" spans="1:11" s="18" customFormat="1" ht="15.75" customHeight="1">
      <c r="A10" s="79" t="s">
        <v>789</v>
      </c>
      <c r="B10" s="79" t="s">
        <v>788</v>
      </c>
      <c r="C10" s="88">
        <v>5</v>
      </c>
      <c r="D10" s="88">
        <v>3</v>
      </c>
      <c r="E10" s="88">
        <v>5</v>
      </c>
      <c r="F10" s="89">
        <v>8</v>
      </c>
      <c r="G10" s="88">
        <v>12</v>
      </c>
      <c r="H10" s="80">
        <f>+G10+F10+E10+D10+C10</f>
        <v>33</v>
      </c>
      <c r="I10" s="86">
        <v>3</v>
      </c>
      <c r="J10" s="85" t="s">
        <v>530</v>
      </c>
      <c r="K10" s="69" t="s">
        <v>531</v>
      </c>
    </row>
    <row r="11" spans="1:11" s="18" customFormat="1" ht="15.75" customHeight="1">
      <c r="A11" s="94" t="s">
        <v>803</v>
      </c>
      <c r="B11" s="52" t="s">
        <v>802</v>
      </c>
      <c r="C11" s="90">
        <v>0</v>
      </c>
      <c r="D11" s="88">
        <v>2</v>
      </c>
      <c r="E11" s="88">
        <v>6</v>
      </c>
      <c r="F11" s="88">
        <v>6</v>
      </c>
      <c r="G11" s="88">
        <v>14</v>
      </c>
      <c r="H11" s="80">
        <f>+G11+F11+E11+D11+C11</f>
        <v>28</v>
      </c>
      <c r="I11" s="69">
        <v>25</v>
      </c>
      <c r="J11" s="85">
        <f>+H11+I11</f>
        <v>53</v>
      </c>
      <c r="K11" s="69" t="s">
        <v>534</v>
      </c>
    </row>
    <row r="12" spans="1:11">
      <c r="D12" s="18"/>
      <c r="E12" s="18"/>
      <c r="K12" s="61" t="s">
        <v>588</v>
      </c>
    </row>
    <row r="13" spans="1:11" ht="18">
      <c r="A13" s="49" t="s">
        <v>807</v>
      </c>
      <c r="D13" s="18"/>
      <c r="E13" s="18"/>
      <c r="I13" s="139" t="s">
        <v>555</v>
      </c>
      <c r="J13" s="139"/>
      <c r="K13" s="139"/>
    </row>
    <row r="14" spans="1:11" s="11" customFormat="1" ht="18">
      <c r="A14"/>
      <c r="B14"/>
      <c r="C14" s="18"/>
      <c r="D14" s="18"/>
      <c r="E14" s="18"/>
      <c r="F14" s="19"/>
      <c r="G14" s="19"/>
      <c r="I14" s="140" t="s">
        <v>318</v>
      </c>
      <c r="J14" s="140"/>
      <c r="K14" s="140"/>
    </row>
    <row r="15" spans="1:11" s="11" customFormat="1" ht="18">
      <c r="A15"/>
      <c r="B15"/>
      <c r="C15" s="18"/>
      <c r="D15" s="18"/>
      <c r="E15" s="18"/>
      <c r="F15" s="19"/>
      <c r="G15" s="19"/>
      <c r="I15" s="136"/>
      <c r="J15" s="136"/>
      <c r="K15" s="136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</sheetData>
  <mergeCells count="7">
    <mergeCell ref="I15:K15"/>
    <mergeCell ref="A1:K2"/>
    <mergeCell ref="A3:K3"/>
    <mergeCell ref="A4:K4"/>
    <mergeCell ref="A5:K5"/>
    <mergeCell ref="I13:K13"/>
    <mergeCell ref="I14:K14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94"/>
  <sheetViews>
    <sheetView topLeftCell="A2" zoomScaleNormal="100" workbookViewId="0">
      <selection activeCell="B15" sqref="B15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792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3" t="s">
        <v>707</v>
      </c>
      <c r="B7" s="3" t="s">
        <v>708</v>
      </c>
      <c r="C7" s="88">
        <v>5</v>
      </c>
      <c r="D7" s="88">
        <v>3</v>
      </c>
      <c r="E7" s="88"/>
      <c r="F7" s="89">
        <v>7</v>
      </c>
      <c r="G7" s="88">
        <v>13</v>
      </c>
      <c r="H7" s="80">
        <f>+G7+F7+E7+D7+C7</f>
        <v>28</v>
      </c>
      <c r="I7" s="96">
        <v>0</v>
      </c>
      <c r="J7" s="85" t="s">
        <v>530</v>
      </c>
      <c r="K7" s="69" t="s">
        <v>531</v>
      </c>
    </row>
    <row r="8" spans="1:11" s="18" customFormat="1" ht="15.75" customHeight="1">
      <c r="A8" s="79" t="s">
        <v>790</v>
      </c>
      <c r="B8" s="79" t="s">
        <v>791</v>
      </c>
      <c r="C8" s="88">
        <v>5</v>
      </c>
      <c r="D8" s="88">
        <v>3</v>
      </c>
      <c r="E8" s="88"/>
      <c r="F8" s="89">
        <v>7</v>
      </c>
      <c r="G8" s="88">
        <v>13</v>
      </c>
      <c r="H8" s="80">
        <f>+G8+F8+E8+D8+C8</f>
        <v>28</v>
      </c>
      <c r="I8" s="96">
        <v>23</v>
      </c>
      <c r="J8" s="85">
        <f>+I8+H8</f>
        <v>51</v>
      </c>
      <c r="K8" s="69" t="s">
        <v>534</v>
      </c>
    </row>
    <row r="9" spans="1:11" s="18" customFormat="1" ht="15.75" customHeight="1">
      <c r="A9" s="93" t="s">
        <v>784</v>
      </c>
      <c r="B9" s="51" t="s">
        <v>783</v>
      </c>
      <c r="C9" s="88">
        <v>5</v>
      </c>
      <c r="D9" s="88">
        <v>4</v>
      </c>
      <c r="E9" s="88"/>
      <c r="F9" s="89">
        <v>9</v>
      </c>
      <c r="G9" s="88">
        <v>13</v>
      </c>
      <c r="H9" s="80">
        <f>+G9+F9+E9+D9+C9</f>
        <v>31</v>
      </c>
      <c r="I9" s="96">
        <v>34</v>
      </c>
      <c r="J9" s="85">
        <f>+I9+H9</f>
        <v>65</v>
      </c>
      <c r="K9" s="69" t="s">
        <v>532</v>
      </c>
    </row>
    <row r="10" spans="1:11" s="18" customFormat="1" ht="15.75" customHeight="1">
      <c r="A10" s="79" t="s">
        <v>786</v>
      </c>
      <c r="B10" s="79" t="s">
        <v>785</v>
      </c>
      <c r="C10" s="88">
        <v>5</v>
      </c>
      <c r="D10" s="88">
        <v>5</v>
      </c>
      <c r="E10" s="88"/>
      <c r="F10" s="89">
        <v>6</v>
      </c>
      <c r="G10" s="88">
        <v>12</v>
      </c>
      <c r="H10" s="80">
        <f>+G10+F10+E10+D10+C10</f>
        <v>28</v>
      </c>
      <c r="I10" s="96">
        <v>25</v>
      </c>
      <c r="J10" s="85">
        <f>+I10+H10</f>
        <v>53</v>
      </c>
      <c r="K10" s="69" t="s">
        <v>534</v>
      </c>
    </row>
    <row r="11" spans="1:11" s="18" customFormat="1" ht="15.75" customHeight="1">
      <c r="A11" s="94" t="s">
        <v>567</v>
      </c>
      <c r="B11" s="52" t="s">
        <v>568</v>
      </c>
      <c r="C11" s="90">
        <v>5</v>
      </c>
      <c r="D11" s="88">
        <v>2</v>
      </c>
      <c r="E11" s="88">
        <v>8</v>
      </c>
      <c r="F11" s="88">
        <v>7</v>
      </c>
      <c r="G11" s="88">
        <v>11</v>
      </c>
      <c r="H11" s="80">
        <f>+G11+F11+E11+D11+C11</f>
        <v>33</v>
      </c>
      <c r="I11" s="69">
        <v>25</v>
      </c>
      <c r="J11" s="85">
        <f>+I11+H11</f>
        <v>58</v>
      </c>
      <c r="K11" s="69" t="s">
        <v>534</v>
      </c>
    </row>
    <row r="12" spans="1:11">
      <c r="D12" s="18"/>
      <c r="E12" s="18"/>
      <c r="K12" s="61" t="s">
        <v>588</v>
      </c>
    </row>
    <row r="13" spans="1:11" ht="18">
      <c r="A13" s="49" t="s">
        <v>793</v>
      </c>
      <c r="D13" s="18"/>
      <c r="E13" s="18"/>
      <c r="I13" s="139" t="s">
        <v>555</v>
      </c>
      <c r="J13" s="139"/>
      <c r="K13" s="139"/>
    </row>
    <row r="14" spans="1:11" s="11" customFormat="1" ht="18">
      <c r="A14"/>
      <c r="B14"/>
      <c r="C14" s="18"/>
      <c r="D14" s="18"/>
      <c r="E14" s="18"/>
      <c r="F14" s="19"/>
      <c r="G14" s="19"/>
      <c r="I14" s="140" t="s">
        <v>318</v>
      </c>
      <c r="J14" s="140"/>
      <c r="K14" s="140"/>
    </row>
    <row r="15" spans="1:11" s="11" customFormat="1" ht="18">
      <c r="A15"/>
      <c r="B15"/>
      <c r="C15" s="18"/>
      <c r="D15" s="18"/>
      <c r="E15" s="18"/>
      <c r="F15" s="19"/>
      <c r="G15" s="19"/>
      <c r="I15" s="136"/>
      <c r="J15" s="136"/>
      <c r="K15" s="136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</sheetData>
  <mergeCells count="7">
    <mergeCell ref="I15:K15"/>
    <mergeCell ref="A1:K2"/>
    <mergeCell ref="A3:K3"/>
    <mergeCell ref="A4:K4"/>
    <mergeCell ref="A5:K5"/>
    <mergeCell ref="I13:K13"/>
    <mergeCell ref="I14:K14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93"/>
  <sheetViews>
    <sheetView topLeftCell="A2" zoomScaleNormal="100" workbookViewId="0">
      <selection activeCell="B15" sqref="B15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779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3" t="s">
        <v>563</v>
      </c>
      <c r="B7" s="79" t="s">
        <v>564</v>
      </c>
      <c r="C7" s="88">
        <v>5</v>
      </c>
      <c r="D7" s="88">
        <v>8</v>
      </c>
      <c r="E7" s="88"/>
      <c r="F7" s="89">
        <v>8</v>
      </c>
      <c r="G7" s="88">
        <v>11</v>
      </c>
      <c r="H7" s="80">
        <f>+G7+F7+E7+D7+C7</f>
        <v>32</v>
      </c>
      <c r="I7" s="96">
        <v>30</v>
      </c>
      <c r="J7" s="85">
        <f>+I7+H7</f>
        <v>62</v>
      </c>
      <c r="K7" s="69" t="s">
        <v>532</v>
      </c>
    </row>
    <row r="8" spans="1:11" s="18" customFormat="1" ht="15.75" customHeight="1">
      <c r="A8" s="95" t="s">
        <v>304</v>
      </c>
      <c r="B8" s="9" t="s">
        <v>303</v>
      </c>
      <c r="C8" s="90"/>
      <c r="D8" s="88">
        <v>9</v>
      </c>
      <c r="E8" s="88"/>
      <c r="F8" s="88">
        <v>7</v>
      </c>
      <c r="G8" s="88">
        <v>12</v>
      </c>
      <c r="H8" s="80">
        <f>+G8+F8+E8+D8+C8</f>
        <v>28</v>
      </c>
      <c r="I8" s="69">
        <v>23</v>
      </c>
      <c r="J8" s="85">
        <f>+I8+H8</f>
        <v>51</v>
      </c>
      <c r="K8" s="69" t="s">
        <v>534</v>
      </c>
    </row>
    <row r="9" spans="1:11">
      <c r="D9" s="18"/>
      <c r="E9" s="18"/>
      <c r="K9" s="61" t="s">
        <v>588</v>
      </c>
    </row>
    <row r="10" spans="1:11" ht="18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>
      <c r="D11" s="18"/>
      <c r="E11" s="18"/>
    </row>
    <row r="12" spans="1:11" ht="18">
      <c r="A12" s="49" t="s">
        <v>780</v>
      </c>
      <c r="D12" s="18"/>
      <c r="E12" s="18"/>
      <c r="I12" s="139" t="s">
        <v>555</v>
      </c>
      <c r="J12" s="139"/>
      <c r="K12" s="139"/>
    </row>
    <row r="13" spans="1:11" s="11" customFormat="1" ht="18">
      <c r="A13"/>
      <c r="B13"/>
      <c r="C13" s="18"/>
      <c r="D13" s="18"/>
      <c r="E13" s="18"/>
      <c r="F13" s="19"/>
      <c r="G13" s="19"/>
      <c r="I13" s="140" t="s">
        <v>318</v>
      </c>
      <c r="J13" s="140"/>
      <c r="K13" s="140"/>
    </row>
    <row r="14" spans="1:11" s="11" customFormat="1" ht="18">
      <c r="A14"/>
      <c r="B14"/>
      <c r="C14" s="18"/>
      <c r="D14" s="18"/>
      <c r="E14" s="18"/>
      <c r="F14" s="19"/>
      <c r="G14" s="19"/>
      <c r="I14" s="136"/>
      <c r="J14" s="136"/>
      <c r="K14" s="136"/>
    </row>
    <row r="15" spans="1:11" s="11" customFormat="1">
      <c r="A15"/>
      <c r="B15"/>
      <c r="C15" s="18"/>
      <c r="D15" s="18"/>
      <c r="E15" s="18"/>
      <c r="F15" s="19"/>
      <c r="G15" s="19"/>
      <c r="I15"/>
      <c r="J15"/>
      <c r="K15" s="29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</sheetData>
  <mergeCells count="7">
    <mergeCell ref="I12:K12"/>
    <mergeCell ref="I13:K13"/>
    <mergeCell ref="I14:K14"/>
    <mergeCell ref="A1:K2"/>
    <mergeCell ref="A3:K3"/>
    <mergeCell ref="A4:K4"/>
    <mergeCell ref="A5:K5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00"/>
  <sheetViews>
    <sheetView zoomScaleNormal="100" workbookViewId="0">
      <selection activeCell="A16" sqref="A16:K16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765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3" t="s">
        <v>772</v>
      </c>
      <c r="B7" s="79" t="s">
        <v>773</v>
      </c>
      <c r="C7" s="88">
        <v>5</v>
      </c>
      <c r="D7" s="88">
        <v>3</v>
      </c>
      <c r="E7" s="88"/>
      <c r="F7" s="88">
        <v>6</v>
      </c>
      <c r="G7" s="88">
        <v>14</v>
      </c>
      <c r="H7" s="80">
        <f>+G7+F7+E7+D7+C7</f>
        <v>28</v>
      </c>
      <c r="I7" s="69">
        <v>28</v>
      </c>
      <c r="J7" s="85">
        <f>+I7+H7</f>
        <v>56</v>
      </c>
      <c r="K7" s="69" t="s">
        <v>534</v>
      </c>
    </row>
    <row r="8" spans="1:11" s="18" customFormat="1" ht="15.75" customHeight="1">
      <c r="A8" s="3" t="s">
        <v>774</v>
      </c>
      <c r="B8" s="79" t="s">
        <v>713</v>
      </c>
      <c r="C8" s="88">
        <v>5</v>
      </c>
      <c r="D8" s="88">
        <v>6</v>
      </c>
      <c r="E8" s="88"/>
      <c r="F8" s="88">
        <v>6</v>
      </c>
      <c r="G8" s="88">
        <v>16</v>
      </c>
      <c r="H8" s="80">
        <f t="shared" ref="H8:H13" si="0">+G8+F8+E8+D8+C8</f>
        <v>33</v>
      </c>
      <c r="I8" s="69">
        <v>32</v>
      </c>
      <c r="J8" s="85">
        <f t="shared" ref="J8:J13" si="1">+I8+H8</f>
        <v>65</v>
      </c>
      <c r="K8" s="69" t="s">
        <v>532</v>
      </c>
    </row>
    <row r="9" spans="1:11" s="18" customFormat="1" ht="15.75" customHeight="1">
      <c r="A9" s="3" t="s">
        <v>761</v>
      </c>
      <c r="B9" s="87" t="s">
        <v>762</v>
      </c>
      <c r="C9" s="88">
        <v>5</v>
      </c>
      <c r="D9" s="88">
        <v>3</v>
      </c>
      <c r="E9" s="88"/>
      <c r="F9" s="88">
        <v>8</v>
      </c>
      <c r="G9" s="88">
        <v>17</v>
      </c>
      <c r="H9" s="80">
        <f t="shared" si="0"/>
        <v>33</v>
      </c>
      <c r="I9" s="69">
        <v>32</v>
      </c>
      <c r="J9" s="85">
        <f t="shared" si="1"/>
        <v>65</v>
      </c>
      <c r="K9" s="69" t="s">
        <v>532</v>
      </c>
    </row>
    <row r="10" spans="1:11" s="18" customFormat="1" ht="15.75" customHeight="1">
      <c r="A10" s="3" t="s">
        <v>729</v>
      </c>
      <c r="B10" s="87" t="s">
        <v>736</v>
      </c>
      <c r="C10" s="88">
        <v>5</v>
      </c>
      <c r="D10" s="88">
        <v>5</v>
      </c>
      <c r="E10" s="88"/>
      <c r="F10" s="88">
        <v>9</v>
      </c>
      <c r="G10" s="88">
        <v>15</v>
      </c>
      <c r="H10" s="80">
        <f t="shared" si="0"/>
        <v>34</v>
      </c>
      <c r="I10" s="69">
        <v>31</v>
      </c>
      <c r="J10" s="85">
        <f t="shared" si="1"/>
        <v>65</v>
      </c>
      <c r="K10" s="69" t="s">
        <v>532</v>
      </c>
    </row>
    <row r="11" spans="1:11" s="18" customFormat="1" ht="15.75" customHeight="1">
      <c r="A11" s="3" t="s">
        <v>563</v>
      </c>
      <c r="B11" s="79" t="s">
        <v>564</v>
      </c>
      <c r="C11" s="88">
        <v>5</v>
      </c>
      <c r="D11" s="88">
        <v>8</v>
      </c>
      <c r="E11" s="88"/>
      <c r="F11" s="89">
        <v>8</v>
      </c>
      <c r="G11" s="88">
        <v>11</v>
      </c>
      <c r="H11" s="80">
        <f t="shared" si="0"/>
        <v>32</v>
      </c>
      <c r="I11" s="86">
        <v>20</v>
      </c>
      <c r="J11" s="85" t="s">
        <v>646</v>
      </c>
      <c r="K11" s="69" t="s">
        <v>531</v>
      </c>
    </row>
    <row r="12" spans="1:11" s="18" customFormat="1" ht="15.75" customHeight="1">
      <c r="A12" s="3" t="s">
        <v>591</v>
      </c>
      <c r="B12" s="87" t="s">
        <v>592</v>
      </c>
      <c r="C12" s="90">
        <v>5</v>
      </c>
      <c r="D12" s="88">
        <v>8</v>
      </c>
      <c r="E12" s="88"/>
      <c r="F12" s="88">
        <v>8</v>
      </c>
      <c r="G12" s="88">
        <v>12</v>
      </c>
      <c r="H12" s="80">
        <f t="shared" si="0"/>
        <v>33</v>
      </c>
      <c r="I12" s="69">
        <v>28</v>
      </c>
      <c r="J12" s="85">
        <f t="shared" si="1"/>
        <v>61</v>
      </c>
      <c r="K12" s="69" t="s">
        <v>532</v>
      </c>
    </row>
    <row r="13" spans="1:11" s="18" customFormat="1" ht="15.75" customHeight="1">
      <c r="A13" s="51" t="s">
        <v>597</v>
      </c>
      <c r="B13" s="79" t="s">
        <v>598</v>
      </c>
      <c r="C13" s="88">
        <v>5</v>
      </c>
      <c r="D13" s="88">
        <v>6</v>
      </c>
      <c r="E13" s="88"/>
      <c r="F13" s="88">
        <v>6</v>
      </c>
      <c r="G13" s="88">
        <v>11</v>
      </c>
      <c r="H13" s="80">
        <f t="shared" si="0"/>
        <v>28</v>
      </c>
      <c r="I13" s="69">
        <v>23</v>
      </c>
      <c r="J13" s="85">
        <f t="shared" si="1"/>
        <v>51</v>
      </c>
      <c r="K13" s="69" t="s">
        <v>534</v>
      </c>
    </row>
    <row r="14" spans="1:11">
      <c r="D14" s="18"/>
      <c r="E14" s="18"/>
      <c r="K14" s="61" t="s">
        <v>588</v>
      </c>
    </row>
    <row r="15" spans="1:11" ht="18">
      <c r="A15" s="142" t="s">
        <v>766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1" ht="18">
      <c r="A16" s="141" t="s">
        <v>778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>
      <c r="D18" s="18"/>
      <c r="E18" s="18"/>
    </row>
    <row r="19" spans="1:11" ht="18">
      <c r="A19" s="49" t="s">
        <v>767</v>
      </c>
      <c r="D19" s="18"/>
      <c r="E19" s="18"/>
      <c r="I19" s="139" t="s">
        <v>555</v>
      </c>
      <c r="J19" s="139"/>
      <c r="K19" s="139"/>
    </row>
    <row r="20" spans="1:11" s="11" customFormat="1" ht="18">
      <c r="A20"/>
      <c r="B20"/>
      <c r="C20" s="18"/>
      <c r="D20" s="18"/>
      <c r="E20" s="18"/>
      <c r="F20" s="19"/>
      <c r="G20" s="19"/>
      <c r="I20" s="140" t="s">
        <v>318</v>
      </c>
      <c r="J20" s="140"/>
      <c r="K20" s="140"/>
    </row>
    <row r="21" spans="1:11" s="11" customFormat="1" ht="18">
      <c r="A21"/>
      <c r="B21"/>
      <c r="C21" s="18"/>
      <c r="D21" s="18"/>
      <c r="E21" s="18"/>
      <c r="F21" s="19"/>
      <c r="G21" s="19"/>
      <c r="I21" s="136"/>
      <c r="J21" s="136"/>
      <c r="K21" s="136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</sheetData>
  <mergeCells count="9">
    <mergeCell ref="I19:K19"/>
    <mergeCell ref="I20:K20"/>
    <mergeCell ref="I21:K21"/>
    <mergeCell ref="A1:K2"/>
    <mergeCell ref="A3:K3"/>
    <mergeCell ref="A4:K4"/>
    <mergeCell ref="A5:K5"/>
    <mergeCell ref="A15:K15"/>
    <mergeCell ref="A16:K16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912"/>
  <sheetViews>
    <sheetView zoomScaleNormal="100" workbookViewId="0">
      <selection activeCell="B13" sqref="B13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752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9" t="s">
        <v>700</v>
      </c>
      <c r="B7" s="79" t="s">
        <v>701</v>
      </c>
      <c r="C7" s="88">
        <v>5</v>
      </c>
      <c r="D7" s="88">
        <v>2</v>
      </c>
      <c r="E7" s="88"/>
      <c r="F7" s="88">
        <v>8</v>
      </c>
      <c r="G7" s="88">
        <v>16</v>
      </c>
      <c r="H7" s="80">
        <f>+G7+F7+E7+D7+C7</f>
        <v>31</v>
      </c>
      <c r="I7" s="69">
        <v>35</v>
      </c>
      <c r="J7" s="85">
        <f>+H7+I7</f>
        <v>66</v>
      </c>
      <c r="K7" s="69" t="s">
        <v>532</v>
      </c>
    </row>
    <row r="8" spans="1:11" s="18" customFormat="1" ht="15.75" customHeight="1">
      <c r="A8" s="79" t="s">
        <v>759</v>
      </c>
      <c r="B8" s="79" t="s">
        <v>753</v>
      </c>
      <c r="C8" s="88">
        <v>0</v>
      </c>
      <c r="D8" s="88">
        <v>3</v>
      </c>
      <c r="E8" s="88"/>
      <c r="F8" s="88">
        <v>9</v>
      </c>
      <c r="G8" s="88">
        <v>16</v>
      </c>
      <c r="H8" s="80">
        <f>+G8+F8+E8+D8+C8</f>
        <v>28</v>
      </c>
      <c r="I8" s="69">
        <v>27</v>
      </c>
      <c r="J8" s="85">
        <f>+I8+H8</f>
        <v>55</v>
      </c>
      <c r="K8" s="69" t="s">
        <v>534</v>
      </c>
    </row>
    <row r="9" spans="1:11" s="18" customFormat="1" ht="15.75" customHeight="1">
      <c r="A9" s="71" t="s">
        <v>539</v>
      </c>
      <c r="B9" s="87" t="s">
        <v>540</v>
      </c>
      <c r="C9" s="88">
        <v>5</v>
      </c>
      <c r="D9" s="88">
        <v>5</v>
      </c>
      <c r="E9" s="88"/>
      <c r="F9" s="88">
        <v>7</v>
      </c>
      <c r="G9" s="88">
        <v>20</v>
      </c>
      <c r="H9" s="80">
        <f t="shared" ref="H9:H25" si="0">+G9+F9+E9+D9+C9</f>
        <v>37</v>
      </c>
      <c r="I9" s="69">
        <v>23</v>
      </c>
      <c r="J9" s="85">
        <f>+H9+I9</f>
        <v>60</v>
      </c>
      <c r="K9" s="69" t="s">
        <v>534</v>
      </c>
    </row>
    <row r="10" spans="1:11" s="18" customFormat="1" ht="15.75" customHeight="1">
      <c r="A10" s="71" t="s">
        <v>130</v>
      </c>
      <c r="B10" s="87" t="s">
        <v>131</v>
      </c>
      <c r="C10" s="88">
        <v>5</v>
      </c>
      <c r="D10" s="88">
        <v>10</v>
      </c>
      <c r="E10" s="88">
        <v>7</v>
      </c>
      <c r="F10" s="88">
        <v>8</v>
      </c>
      <c r="G10" s="88">
        <v>11</v>
      </c>
      <c r="H10" s="80">
        <f t="shared" si="0"/>
        <v>41</v>
      </c>
      <c r="I10" s="69">
        <v>32</v>
      </c>
      <c r="J10" s="85">
        <f>+I10+H10</f>
        <v>73</v>
      </c>
      <c r="K10" s="69" t="s">
        <v>533</v>
      </c>
    </row>
    <row r="11" spans="1:11" s="18" customFormat="1" ht="15.75" customHeight="1">
      <c r="A11" s="79" t="s">
        <v>716</v>
      </c>
      <c r="B11" s="79" t="s">
        <v>717</v>
      </c>
      <c r="C11" s="88">
        <v>0</v>
      </c>
      <c r="D11" s="88">
        <v>7</v>
      </c>
      <c r="E11" s="88"/>
      <c r="F11" s="89">
        <v>8</v>
      </c>
      <c r="G11" s="88">
        <v>13</v>
      </c>
      <c r="H11" s="80">
        <f t="shared" si="0"/>
        <v>28</v>
      </c>
      <c r="I11" s="69">
        <v>23</v>
      </c>
      <c r="J11" s="85">
        <f>+I11+H11</f>
        <v>51</v>
      </c>
      <c r="K11" s="69" t="s">
        <v>534</v>
      </c>
    </row>
    <row r="12" spans="1:11" s="18" customFormat="1" ht="15.75" customHeight="1">
      <c r="A12" s="71" t="s">
        <v>140</v>
      </c>
      <c r="B12" s="87" t="s">
        <v>141</v>
      </c>
      <c r="C12" s="90">
        <v>5</v>
      </c>
      <c r="D12" s="88">
        <v>2</v>
      </c>
      <c r="E12" s="88"/>
      <c r="F12" s="88">
        <v>9</v>
      </c>
      <c r="G12" s="88">
        <v>16</v>
      </c>
      <c r="H12" s="80">
        <f t="shared" si="0"/>
        <v>32</v>
      </c>
      <c r="I12" s="69">
        <v>23</v>
      </c>
      <c r="J12" s="85">
        <f>+H12+I12</f>
        <v>55</v>
      </c>
      <c r="K12" s="69" t="s">
        <v>534</v>
      </c>
    </row>
    <row r="13" spans="1:11" s="18" customFormat="1" ht="15.75" customHeight="1">
      <c r="A13" s="79" t="s">
        <v>712</v>
      </c>
      <c r="B13" s="79" t="s">
        <v>713</v>
      </c>
      <c r="C13" s="88">
        <v>5</v>
      </c>
      <c r="D13" s="88">
        <v>6</v>
      </c>
      <c r="E13" s="88"/>
      <c r="F13" s="88">
        <v>6</v>
      </c>
      <c r="G13" s="88">
        <v>16</v>
      </c>
      <c r="H13" s="80">
        <f t="shared" si="0"/>
        <v>33</v>
      </c>
      <c r="I13" s="86">
        <v>14</v>
      </c>
      <c r="J13" s="85" t="s">
        <v>530</v>
      </c>
      <c r="K13" s="69" t="s">
        <v>531</v>
      </c>
    </row>
    <row r="14" spans="1:11" s="18" customFormat="1" ht="15.75" customHeight="1">
      <c r="A14" s="71" t="s">
        <v>249</v>
      </c>
      <c r="B14" s="87" t="s">
        <v>250</v>
      </c>
      <c r="C14" s="88">
        <v>5</v>
      </c>
      <c r="D14" s="88">
        <v>4</v>
      </c>
      <c r="E14" s="88"/>
      <c r="F14" s="89">
        <v>8</v>
      </c>
      <c r="G14" s="88">
        <v>11</v>
      </c>
      <c r="H14" s="80">
        <f t="shared" si="0"/>
        <v>28</v>
      </c>
      <c r="I14" s="69">
        <v>37</v>
      </c>
      <c r="J14" s="85">
        <f>+I14+H14</f>
        <v>65</v>
      </c>
      <c r="K14" s="69" t="s">
        <v>532</v>
      </c>
    </row>
    <row r="15" spans="1:11" s="18" customFormat="1" ht="15.75" customHeight="1">
      <c r="A15" s="79" t="s">
        <v>751</v>
      </c>
      <c r="B15" s="79" t="s">
        <v>754</v>
      </c>
      <c r="C15" s="88">
        <v>5</v>
      </c>
      <c r="D15" s="88">
        <v>5</v>
      </c>
      <c r="E15" s="88"/>
      <c r="F15" s="89">
        <v>6</v>
      </c>
      <c r="G15" s="88">
        <v>12</v>
      </c>
      <c r="H15" s="80">
        <f t="shared" si="0"/>
        <v>28</v>
      </c>
      <c r="I15" s="69">
        <v>23</v>
      </c>
      <c r="J15" s="85">
        <f>+I15+H15</f>
        <v>51</v>
      </c>
      <c r="K15" s="69" t="s">
        <v>534</v>
      </c>
    </row>
    <row r="16" spans="1:11" s="18" customFormat="1" ht="15.75" customHeight="1">
      <c r="A16" s="79" t="s">
        <v>696</v>
      </c>
      <c r="B16" s="79" t="s">
        <v>697</v>
      </c>
      <c r="C16" s="88">
        <v>5</v>
      </c>
      <c r="D16" s="88">
        <v>4</v>
      </c>
      <c r="E16" s="88"/>
      <c r="F16" s="89">
        <v>6</v>
      </c>
      <c r="G16" s="88">
        <v>13</v>
      </c>
      <c r="H16" s="80">
        <f t="shared" si="0"/>
        <v>28</v>
      </c>
      <c r="I16" s="69">
        <v>26</v>
      </c>
      <c r="J16" s="85">
        <f>+I16+H16</f>
        <v>54</v>
      </c>
      <c r="K16" s="69" t="s">
        <v>534</v>
      </c>
    </row>
    <row r="17" spans="1:11" s="18" customFormat="1" ht="15.75" customHeight="1">
      <c r="A17" s="71" t="s">
        <v>760</v>
      </c>
      <c r="B17" s="87" t="s">
        <v>736</v>
      </c>
      <c r="C17" s="88">
        <v>5</v>
      </c>
      <c r="D17" s="88">
        <v>5</v>
      </c>
      <c r="E17" s="88"/>
      <c r="F17" s="88">
        <v>9</v>
      </c>
      <c r="G17" s="88">
        <v>15</v>
      </c>
      <c r="H17" s="80">
        <f t="shared" si="0"/>
        <v>34</v>
      </c>
      <c r="I17" s="86">
        <v>16</v>
      </c>
      <c r="J17" s="85" t="s">
        <v>530</v>
      </c>
      <c r="K17" s="69" t="s">
        <v>531</v>
      </c>
    </row>
    <row r="18" spans="1:11" s="18" customFormat="1" ht="15.75" customHeight="1">
      <c r="A18" s="71" t="s">
        <v>704</v>
      </c>
      <c r="B18" s="87" t="s">
        <v>705</v>
      </c>
      <c r="C18" s="88">
        <v>5</v>
      </c>
      <c r="D18" s="88">
        <v>5</v>
      </c>
      <c r="E18" s="88"/>
      <c r="F18" s="88">
        <v>7</v>
      </c>
      <c r="G18" s="88">
        <v>11</v>
      </c>
      <c r="H18" s="80">
        <f t="shared" si="0"/>
        <v>28</v>
      </c>
      <c r="I18" s="69">
        <v>38</v>
      </c>
      <c r="J18" s="85">
        <f>+H18+I18</f>
        <v>66</v>
      </c>
      <c r="K18" s="69" t="s">
        <v>532</v>
      </c>
    </row>
    <row r="19" spans="1:11" s="18" customFormat="1" ht="15.75" customHeight="1">
      <c r="A19" s="3" t="s">
        <v>702</v>
      </c>
      <c r="B19" s="3" t="s">
        <v>703</v>
      </c>
      <c r="C19" s="88">
        <v>0</v>
      </c>
      <c r="D19" s="88">
        <v>3</v>
      </c>
      <c r="E19" s="88"/>
      <c r="F19" s="88">
        <v>9</v>
      </c>
      <c r="G19" s="88">
        <v>19</v>
      </c>
      <c r="H19" s="80">
        <f>+G19+F19+E19+D19+C19</f>
        <v>31</v>
      </c>
      <c r="I19" s="69">
        <v>28</v>
      </c>
      <c r="J19" s="85">
        <f>+H19+I19</f>
        <v>59</v>
      </c>
      <c r="K19" s="69" t="s">
        <v>534</v>
      </c>
    </row>
    <row r="20" spans="1:11" s="18" customFormat="1" ht="15.75" customHeight="1">
      <c r="A20" s="71" t="s">
        <v>698</v>
      </c>
      <c r="B20" s="87" t="s">
        <v>699</v>
      </c>
      <c r="C20" s="88">
        <v>5</v>
      </c>
      <c r="D20" s="88">
        <v>5</v>
      </c>
      <c r="E20" s="88"/>
      <c r="F20" s="89">
        <v>7</v>
      </c>
      <c r="G20" s="88">
        <v>11</v>
      </c>
      <c r="H20" s="80">
        <f t="shared" si="0"/>
        <v>28</v>
      </c>
      <c r="I20" s="69">
        <v>23</v>
      </c>
      <c r="J20" s="85">
        <f>+I20+H20</f>
        <v>51</v>
      </c>
      <c r="K20" s="69" t="s">
        <v>534</v>
      </c>
    </row>
    <row r="21" spans="1:11" s="18" customFormat="1" ht="15.75" customHeight="1">
      <c r="A21" s="71" t="s">
        <v>609</v>
      </c>
      <c r="B21" s="87" t="s">
        <v>610</v>
      </c>
      <c r="C21" s="88">
        <v>5</v>
      </c>
      <c r="D21" s="88">
        <v>4</v>
      </c>
      <c r="E21" s="88"/>
      <c r="F21" s="88">
        <v>8</v>
      </c>
      <c r="G21" s="88">
        <v>11</v>
      </c>
      <c r="H21" s="80">
        <f t="shared" si="0"/>
        <v>28</v>
      </c>
      <c r="I21" s="69">
        <v>23</v>
      </c>
      <c r="J21" s="85">
        <v>51</v>
      </c>
      <c r="K21" s="69" t="s">
        <v>534</v>
      </c>
    </row>
    <row r="22" spans="1:11" s="18" customFormat="1" ht="15.75" customHeight="1">
      <c r="A22" s="79" t="s">
        <v>315</v>
      </c>
      <c r="B22" s="79" t="s">
        <v>281</v>
      </c>
      <c r="C22" s="88">
        <v>5</v>
      </c>
      <c r="D22" s="88">
        <v>7</v>
      </c>
      <c r="E22" s="88"/>
      <c r="F22" s="88">
        <v>8</v>
      </c>
      <c r="G22" s="88">
        <v>11</v>
      </c>
      <c r="H22" s="80">
        <f t="shared" si="0"/>
        <v>31</v>
      </c>
      <c r="I22" s="69">
        <v>34</v>
      </c>
      <c r="J22" s="85">
        <f>+I22+H22</f>
        <v>65</v>
      </c>
      <c r="K22" s="69" t="s">
        <v>532</v>
      </c>
    </row>
    <row r="23" spans="1:11" s="18" customFormat="1" ht="15.75" customHeight="1">
      <c r="A23" s="71" t="s">
        <v>374</v>
      </c>
      <c r="B23" s="87" t="s">
        <v>375</v>
      </c>
      <c r="C23" s="88">
        <v>5</v>
      </c>
      <c r="D23" s="88">
        <v>10</v>
      </c>
      <c r="E23" s="88"/>
      <c r="F23" s="88">
        <v>8</v>
      </c>
      <c r="G23" s="88">
        <v>11</v>
      </c>
      <c r="H23" s="80">
        <f t="shared" si="0"/>
        <v>34</v>
      </c>
      <c r="I23" s="69">
        <v>23</v>
      </c>
      <c r="J23" s="85">
        <f>+H23+I23</f>
        <v>57</v>
      </c>
      <c r="K23" s="69" t="s">
        <v>534</v>
      </c>
    </row>
    <row r="24" spans="1:11" s="18" customFormat="1" ht="15.75" customHeight="1">
      <c r="A24" s="79" t="s">
        <v>747</v>
      </c>
      <c r="B24" s="79" t="s">
        <v>755</v>
      </c>
      <c r="C24" s="88">
        <v>0</v>
      </c>
      <c r="D24" s="88">
        <v>7</v>
      </c>
      <c r="E24" s="88"/>
      <c r="F24" s="88">
        <v>9</v>
      </c>
      <c r="G24" s="88">
        <v>12</v>
      </c>
      <c r="H24" s="80">
        <f t="shared" si="0"/>
        <v>28</v>
      </c>
      <c r="I24" s="69">
        <v>27</v>
      </c>
      <c r="J24" s="85">
        <f>+H24+I24</f>
        <v>55</v>
      </c>
      <c r="K24" s="69" t="s">
        <v>534</v>
      </c>
    </row>
    <row r="25" spans="1:11" s="18" customFormat="1" ht="15.75" customHeight="1">
      <c r="A25" s="71" t="s">
        <v>688</v>
      </c>
      <c r="B25" s="87" t="s">
        <v>689</v>
      </c>
      <c r="C25" s="88">
        <v>5</v>
      </c>
      <c r="D25" s="88">
        <v>5</v>
      </c>
      <c r="E25" s="88"/>
      <c r="F25" s="88">
        <v>6</v>
      </c>
      <c r="G25" s="88">
        <v>12</v>
      </c>
      <c r="H25" s="80">
        <f t="shared" si="0"/>
        <v>28</v>
      </c>
      <c r="I25" s="69">
        <v>23</v>
      </c>
      <c r="J25" s="85">
        <v>51</v>
      </c>
      <c r="K25" s="69" t="s">
        <v>534</v>
      </c>
    </row>
    <row r="26" spans="1:11">
      <c r="D26" s="18"/>
      <c r="E26" s="18"/>
      <c r="K26" s="61" t="s">
        <v>588</v>
      </c>
    </row>
    <row r="27" spans="1:11" ht="18">
      <c r="A27" s="142" t="s">
        <v>758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1" ht="18">
      <c r="A28" s="142" t="s">
        <v>756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ht="18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>
      <c r="D30" s="18"/>
      <c r="E30" s="18"/>
    </row>
    <row r="31" spans="1:11" ht="18">
      <c r="A31" s="49" t="s">
        <v>757</v>
      </c>
      <c r="D31" s="18"/>
      <c r="E31" s="18"/>
      <c r="I31" s="139" t="s">
        <v>555</v>
      </c>
      <c r="J31" s="139"/>
      <c r="K31" s="139"/>
    </row>
    <row r="32" spans="1:11" s="11" customFormat="1" ht="18">
      <c r="A32"/>
      <c r="B32"/>
      <c r="C32" s="18"/>
      <c r="D32" s="18"/>
      <c r="E32" s="18"/>
      <c r="F32" s="19"/>
      <c r="G32" s="19"/>
      <c r="I32" s="140" t="s">
        <v>318</v>
      </c>
      <c r="J32" s="140"/>
      <c r="K32" s="140"/>
    </row>
    <row r="33" spans="1:11" s="11" customFormat="1" ht="18">
      <c r="A33"/>
      <c r="B33"/>
      <c r="C33" s="18"/>
      <c r="D33" s="18"/>
      <c r="E33" s="18"/>
      <c r="F33" s="19"/>
      <c r="G33" s="19"/>
      <c r="I33" s="136"/>
      <c r="J33" s="136"/>
      <c r="K33" s="136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</sheetData>
  <mergeCells count="9">
    <mergeCell ref="I31:K31"/>
    <mergeCell ref="I32:K32"/>
    <mergeCell ref="I33:K33"/>
    <mergeCell ref="A1:K2"/>
    <mergeCell ref="A3:K3"/>
    <mergeCell ref="A4:K4"/>
    <mergeCell ref="A5:K5"/>
    <mergeCell ref="A27:K27"/>
    <mergeCell ref="A28:K28"/>
  </mergeCells>
  <pageMargins left="0.75" right="0.75" top="1" bottom="1" header="0.5" footer="0.5"/>
  <pageSetup scale="64" orientation="portrait" horizontalDpi="300" verticalDpi="300" r:id="rId1"/>
  <headerFooter alignWithMargins="0"/>
  <ignoredErrors>
    <ignoredError sqref="J8:J9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K931"/>
  <sheetViews>
    <sheetView zoomScaleNormal="100" workbookViewId="0">
      <selection activeCell="B21" sqref="B21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719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8" t="s">
        <v>32</v>
      </c>
      <c r="B7" s="87" t="s">
        <v>33</v>
      </c>
      <c r="C7" s="88">
        <v>5</v>
      </c>
      <c r="D7" s="88">
        <v>6</v>
      </c>
      <c r="E7" s="88"/>
      <c r="F7" s="88">
        <v>8</v>
      </c>
      <c r="G7" s="88">
        <v>12</v>
      </c>
      <c r="H7" s="80">
        <f>+G7+F7+E7+D7+C7</f>
        <v>31</v>
      </c>
      <c r="I7" s="69">
        <v>30</v>
      </c>
      <c r="J7" s="85">
        <f>+I7+H7</f>
        <v>61</v>
      </c>
      <c r="K7" s="69" t="s">
        <v>532</v>
      </c>
    </row>
    <row r="8" spans="1:11" s="18" customFormat="1" ht="15.75" customHeight="1">
      <c r="A8" s="8" t="s">
        <v>6</v>
      </c>
      <c r="B8" s="87" t="s">
        <v>7</v>
      </c>
      <c r="C8" s="88">
        <v>5</v>
      </c>
      <c r="D8" s="88">
        <v>3</v>
      </c>
      <c r="E8" s="88"/>
      <c r="F8" s="88">
        <v>8</v>
      </c>
      <c r="G8" s="88">
        <v>12</v>
      </c>
      <c r="H8" s="80">
        <f t="shared" ref="H8:H44" si="0">+G8+F8+E8+D8+C8</f>
        <v>28</v>
      </c>
      <c r="I8" s="69">
        <v>27</v>
      </c>
      <c r="J8" s="85">
        <f t="shared" ref="J8:J44" si="1">+I8+H8</f>
        <v>55</v>
      </c>
      <c r="K8" s="69" t="s">
        <v>534</v>
      </c>
    </row>
    <row r="9" spans="1:11" s="18" customFormat="1" ht="15.75" customHeight="1">
      <c r="A9" s="8" t="s">
        <v>723</v>
      </c>
      <c r="B9" s="87" t="s">
        <v>540</v>
      </c>
      <c r="C9" s="88">
        <v>5</v>
      </c>
      <c r="D9" s="88">
        <v>5</v>
      </c>
      <c r="E9" s="88"/>
      <c r="F9" s="88">
        <v>7</v>
      </c>
      <c r="G9" s="88">
        <v>20</v>
      </c>
      <c r="H9" s="80">
        <f t="shared" si="0"/>
        <v>37</v>
      </c>
      <c r="I9" s="86">
        <v>15</v>
      </c>
      <c r="J9" s="85" t="s">
        <v>530</v>
      </c>
      <c r="K9" s="69" t="s">
        <v>531</v>
      </c>
    </row>
    <row r="10" spans="1:11" s="18" customFormat="1" ht="15.75" customHeight="1">
      <c r="A10" s="8" t="s">
        <v>637</v>
      </c>
      <c r="B10" s="87" t="s">
        <v>620</v>
      </c>
      <c r="C10" s="88">
        <v>5</v>
      </c>
      <c r="D10" s="88">
        <v>7</v>
      </c>
      <c r="E10" s="88"/>
      <c r="F10" s="88">
        <v>6</v>
      </c>
      <c r="G10" s="88">
        <v>11</v>
      </c>
      <c r="H10" s="80">
        <f t="shared" si="0"/>
        <v>29</v>
      </c>
      <c r="I10" s="69">
        <v>24</v>
      </c>
      <c r="J10" s="85">
        <f t="shared" si="1"/>
        <v>53</v>
      </c>
      <c r="K10" s="69" t="s">
        <v>534</v>
      </c>
    </row>
    <row r="11" spans="1:11" s="18" customFormat="1" ht="15.75" customHeight="1">
      <c r="A11" s="8" t="s">
        <v>52</v>
      </c>
      <c r="B11" s="87" t="s">
        <v>53</v>
      </c>
      <c r="C11" s="88">
        <v>5</v>
      </c>
      <c r="D11" s="88">
        <v>7</v>
      </c>
      <c r="E11" s="88"/>
      <c r="F11" s="88">
        <v>8</v>
      </c>
      <c r="G11" s="88">
        <v>18</v>
      </c>
      <c r="H11" s="80">
        <f t="shared" si="0"/>
        <v>38</v>
      </c>
      <c r="I11" s="69">
        <v>33</v>
      </c>
      <c r="J11" s="85">
        <f t="shared" si="1"/>
        <v>71</v>
      </c>
      <c r="K11" s="69" t="s">
        <v>533</v>
      </c>
    </row>
    <row r="12" spans="1:11" s="18" customFormat="1" ht="15.75" customHeight="1">
      <c r="A12" s="8" t="s">
        <v>88</v>
      </c>
      <c r="B12" s="87" t="s">
        <v>89</v>
      </c>
      <c r="C12" s="88">
        <v>5</v>
      </c>
      <c r="D12" s="88">
        <v>8</v>
      </c>
      <c r="E12" s="88">
        <v>10</v>
      </c>
      <c r="F12" s="88">
        <v>9</v>
      </c>
      <c r="G12" s="88">
        <v>11</v>
      </c>
      <c r="H12" s="80">
        <f t="shared" si="0"/>
        <v>43</v>
      </c>
      <c r="I12" s="86">
        <v>9</v>
      </c>
      <c r="J12" s="85" t="s">
        <v>530</v>
      </c>
      <c r="K12" s="69" t="s">
        <v>531</v>
      </c>
    </row>
    <row r="13" spans="1:11" s="18" customFormat="1" ht="15.75" customHeight="1">
      <c r="A13" s="8" t="s">
        <v>18</v>
      </c>
      <c r="B13" s="87" t="s">
        <v>19</v>
      </c>
      <c r="C13" s="88">
        <v>5</v>
      </c>
      <c r="D13" s="88">
        <v>2</v>
      </c>
      <c r="E13" s="88"/>
      <c r="F13" s="88">
        <v>9</v>
      </c>
      <c r="G13" s="88">
        <v>16</v>
      </c>
      <c r="H13" s="80">
        <f t="shared" si="0"/>
        <v>32</v>
      </c>
      <c r="I13" s="86">
        <v>12</v>
      </c>
      <c r="J13" s="85" t="s">
        <v>530</v>
      </c>
      <c r="K13" s="69" t="s">
        <v>531</v>
      </c>
    </row>
    <row r="14" spans="1:11" s="18" customFormat="1" ht="15.75" customHeight="1">
      <c r="A14" s="8" t="s">
        <v>732</v>
      </c>
      <c r="B14" s="87" t="s">
        <v>695</v>
      </c>
      <c r="C14" s="88">
        <v>5</v>
      </c>
      <c r="D14" s="88">
        <v>4</v>
      </c>
      <c r="E14" s="88"/>
      <c r="F14" s="88">
        <v>7</v>
      </c>
      <c r="G14" s="88">
        <v>12</v>
      </c>
      <c r="H14" s="80">
        <f t="shared" si="0"/>
        <v>28</v>
      </c>
      <c r="I14" s="69">
        <v>33</v>
      </c>
      <c r="J14" s="85">
        <f t="shared" si="1"/>
        <v>61</v>
      </c>
      <c r="K14" s="69" t="s">
        <v>532</v>
      </c>
    </row>
    <row r="15" spans="1:11" s="18" customFormat="1" ht="15.75" customHeight="1">
      <c r="A15" s="8" t="s">
        <v>733</v>
      </c>
      <c r="B15" s="87" t="s">
        <v>737</v>
      </c>
      <c r="C15" s="88">
        <v>5</v>
      </c>
      <c r="D15" s="88">
        <v>6</v>
      </c>
      <c r="E15" s="88">
        <v>8</v>
      </c>
      <c r="F15" s="88">
        <v>6</v>
      </c>
      <c r="G15" s="88" t="s">
        <v>530</v>
      </c>
      <c r="H15" s="80">
        <v>25</v>
      </c>
      <c r="I15" s="86">
        <v>12</v>
      </c>
      <c r="J15" s="85" t="s">
        <v>530</v>
      </c>
      <c r="K15" s="69" t="s">
        <v>531</v>
      </c>
    </row>
    <row r="16" spans="1:11" s="18" customFormat="1" ht="15.75" customHeight="1">
      <c r="A16" s="8" t="s">
        <v>734</v>
      </c>
      <c r="B16" s="87" t="s">
        <v>649</v>
      </c>
      <c r="C16" s="88">
        <v>5</v>
      </c>
      <c r="D16" s="88">
        <v>2</v>
      </c>
      <c r="E16" s="88"/>
      <c r="F16" s="89">
        <v>6</v>
      </c>
      <c r="G16" s="88">
        <v>15</v>
      </c>
      <c r="H16" s="80">
        <f t="shared" si="0"/>
        <v>28</v>
      </c>
      <c r="I16" s="69">
        <v>30</v>
      </c>
      <c r="J16" s="85">
        <f t="shared" si="1"/>
        <v>58</v>
      </c>
      <c r="K16" s="69" t="s">
        <v>534</v>
      </c>
    </row>
    <row r="17" spans="1:11" s="18" customFormat="1" ht="15.75" customHeight="1">
      <c r="A17" s="8" t="s">
        <v>130</v>
      </c>
      <c r="B17" s="87" t="s">
        <v>131</v>
      </c>
      <c r="C17" s="88">
        <v>5</v>
      </c>
      <c r="D17" s="88">
        <v>10</v>
      </c>
      <c r="E17" s="88">
        <v>7</v>
      </c>
      <c r="F17" s="88">
        <v>8</v>
      </c>
      <c r="G17" s="88">
        <v>11</v>
      </c>
      <c r="H17" s="80">
        <f t="shared" si="0"/>
        <v>41</v>
      </c>
      <c r="I17" s="86">
        <v>7</v>
      </c>
      <c r="J17" s="85" t="s">
        <v>530</v>
      </c>
      <c r="K17" s="69" t="s">
        <v>531</v>
      </c>
    </row>
    <row r="18" spans="1:11" s="18" customFormat="1" ht="15.75" customHeight="1">
      <c r="A18" s="8" t="s">
        <v>308</v>
      </c>
      <c r="B18" s="87" t="s">
        <v>285</v>
      </c>
      <c r="C18" s="88">
        <v>5</v>
      </c>
      <c r="D18" s="88">
        <v>10</v>
      </c>
      <c r="E18" s="88">
        <v>9</v>
      </c>
      <c r="F18" s="88">
        <v>7</v>
      </c>
      <c r="G18" s="88">
        <v>16</v>
      </c>
      <c r="H18" s="80">
        <f t="shared" si="0"/>
        <v>47</v>
      </c>
      <c r="I18" s="86">
        <v>13</v>
      </c>
      <c r="J18" s="85" t="s">
        <v>530</v>
      </c>
      <c r="K18" s="69" t="s">
        <v>531</v>
      </c>
    </row>
    <row r="19" spans="1:11" s="18" customFormat="1" ht="15.75" customHeight="1">
      <c r="A19" s="8" t="s">
        <v>134</v>
      </c>
      <c r="B19" s="87" t="s">
        <v>135</v>
      </c>
      <c r="C19" s="88">
        <v>5</v>
      </c>
      <c r="D19" s="88">
        <v>4</v>
      </c>
      <c r="E19" s="88"/>
      <c r="F19" s="89">
        <v>8</v>
      </c>
      <c r="G19" s="88">
        <v>14</v>
      </c>
      <c r="H19" s="80">
        <f t="shared" si="0"/>
        <v>31</v>
      </c>
      <c r="I19" s="86">
        <v>3</v>
      </c>
      <c r="J19" s="85" t="s">
        <v>530</v>
      </c>
      <c r="K19" s="69" t="s">
        <v>531</v>
      </c>
    </row>
    <row r="20" spans="1:11" s="18" customFormat="1" ht="15.75" customHeight="1">
      <c r="A20" s="8" t="s">
        <v>730</v>
      </c>
      <c r="B20" s="87" t="s">
        <v>709</v>
      </c>
      <c r="C20" s="88">
        <v>5</v>
      </c>
      <c r="D20" s="88">
        <v>4</v>
      </c>
      <c r="E20" s="88"/>
      <c r="F20" s="88">
        <v>9</v>
      </c>
      <c r="G20" s="88">
        <v>11</v>
      </c>
      <c r="H20" s="80">
        <f t="shared" si="0"/>
        <v>29</v>
      </c>
      <c r="I20" s="69">
        <v>24</v>
      </c>
      <c r="J20" s="85">
        <f t="shared" si="1"/>
        <v>53</v>
      </c>
      <c r="K20" s="69" t="s">
        <v>534</v>
      </c>
    </row>
    <row r="21" spans="1:11" s="18" customFormat="1" ht="15.75" customHeight="1">
      <c r="A21" s="8" t="s">
        <v>98</v>
      </c>
      <c r="B21" s="87" t="s">
        <v>99</v>
      </c>
      <c r="C21" s="88">
        <v>5</v>
      </c>
      <c r="D21" s="88">
        <v>3</v>
      </c>
      <c r="E21" s="88">
        <v>5</v>
      </c>
      <c r="F21" s="89">
        <v>8</v>
      </c>
      <c r="G21" s="88">
        <v>11</v>
      </c>
      <c r="H21" s="80">
        <f t="shared" si="0"/>
        <v>32</v>
      </c>
      <c r="I21" s="69">
        <v>25</v>
      </c>
      <c r="J21" s="85">
        <f t="shared" si="1"/>
        <v>57</v>
      </c>
      <c r="K21" s="69" t="s">
        <v>534</v>
      </c>
    </row>
    <row r="22" spans="1:11" s="18" customFormat="1" ht="15.75" customHeight="1">
      <c r="A22" s="8" t="s">
        <v>735</v>
      </c>
      <c r="B22" s="87" t="s">
        <v>738</v>
      </c>
      <c r="C22" s="88">
        <v>5</v>
      </c>
      <c r="D22" s="88">
        <v>4</v>
      </c>
      <c r="E22" s="88"/>
      <c r="F22" s="88">
        <v>8</v>
      </c>
      <c r="G22" s="88">
        <v>11</v>
      </c>
      <c r="H22" s="80">
        <f t="shared" si="0"/>
        <v>28</v>
      </c>
      <c r="I22" s="69">
        <v>30</v>
      </c>
      <c r="J22" s="85">
        <f t="shared" si="1"/>
        <v>58</v>
      </c>
      <c r="K22" s="69" t="s">
        <v>534</v>
      </c>
    </row>
    <row r="23" spans="1:11" s="18" customFormat="1" ht="15.75" customHeight="1">
      <c r="A23" s="8" t="s">
        <v>690</v>
      </c>
      <c r="B23" s="87" t="s">
        <v>691</v>
      </c>
      <c r="C23" s="88">
        <v>5</v>
      </c>
      <c r="D23" s="88">
        <v>2</v>
      </c>
      <c r="E23" s="88"/>
      <c r="F23" s="88">
        <v>8</v>
      </c>
      <c r="G23" s="88">
        <v>20</v>
      </c>
      <c r="H23" s="80">
        <f t="shared" si="0"/>
        <v>35</v>
      </c>
      <c r="I23" s="69">
        <v>36</v>
      </c>
      <c r="J23" s="85">
        <f t="shared" si="1"/>
        <v>71</v>
      </c>
      <c r="K23" s="69" t="s">
        <v>533</v>
      </c>
    </row>
    <row r="24" spans="1:11" s="18" customFormat="1" ht="15.75" customHeight="1">
      <c r="A24" s="8" t="s">
        <v>140</v>
      </c>
      <c r="B24" s="87" t="s">
        <v>141</v>
      </c>
      <c r="C24" s="90">
        <v>5</v>
      </c>
      <c r="D24" s="88">
        <v>2</v>
      </c>
      <c r="E24" s="88"/>
      <c r="F24" s="88">
        <v>9</v>
      </c>
      <c r="G24" s="88">
        <v>16</v>
      </c>
      <c r="H24" s="80">
        <f t="shared" si="0"/>
        <v>32</v>
      </c>
      <c r="I24" s="86">
        <v>17</v>
      </c>
      <c r="J24" s="85" t="s">
        <v>530</v>
      </c>
      <c r="K24" s="69" t="s">
        <v>531</v>
      </c>
    </row>
    <row r="25" spans="1:11" s="18" customFormat="1" ht="15.75" customHeight="1">
      <c r="A25" s="8" t="s">
        <v>306</v>
      </c>
      <c r="B25" s="87" t="s">
        <v>305</v>
      </c>
      <c r="C25" s="88">
        <v>5</v>
      </c>
      <c r="D25" s="88">
        <v>5</v>
      </c>
      <c r="E25" s="88">
        <v>5</v>
      </c>
      <c r="F25" s="88">
        <v>7</v>
      </c>
      <c r="G25" s="88">
        <v>12</v>
      </c>
      <c r="H25" s="80">
        <f t="shared" si="0"/>
        <v>34</v>
      </c>
      <c r="I25" s="69">
        <v>28</v>
      </c>
      <c r="J25" s="85">
        <f t="shared" si="1"/>
        <v>62</v>
      </c>
      <c r="K25" s="69" t="s">
        <v>532</v>
      </c>
    </row>
    <row r="26" spans="1:11" s="18" customFormat="1" ht="15.75" customHeight="1">
      <c r="A26" s="8" t="s">
        <v>249</v>
      </c>
      <c r="B26" s="87" t="s">
        <v>250</v>
      </c>
      <c r="C26" s="88">
        <v>5</v>
      </c>
      <c r="D26" s="88">
        <v>4</v>
      </c>
      <c r="E26" s="88"/>
      <c r="F26" s="89">
        <v>8</v>
      </c>
      <c r="G26" s="88">
        <v>11</v>
      </c>
      <c r="H26" s="80">
        <f t="shared" si="0"/>
        <v>28</v>
      </c>
      <c r="I26" s="86">
        <v>16</v>
      </c>
      <c r="J26" s="85" t="s">
        <v>530</v>
      </c>
      <c r="K26" s="69" t="s">
        <v>531</v>
      </c>
    </row>
    <row r="27" spans="1:11" s="18" customFormat="1" ht="15.75" customHeight="1">
      <c r="A27" s="8" t="s">
        <v>687</v>
      </c>
      <c r="B27" s="87" t="s">
        <v>560</v>
      </c>
      <c r="C27" s="88">
        <v>5</v>
      </c>
      <c r="D27" s="88">
        <v>3</v>
      </c>
      <c r="E27" s="88"/>
      <c r="F27" s="89">
        <v>10</v>
      </c>
      <c r="G27" s="88">
        <v>11</v>
      </c>
      <c r="H27" s="80">
        <f t="shared" si="0"/>
        <v>29</v>
      </c>
      <c r="I27" s="69">
        <v>25</v>
      </c>
      <c r="J27" s="85">
        <f t="shared" si="1"/>
        <v>54</v>
      </c>
      <c r="K27" s="69" t="s">
        <v>534</v>
      </c>
    </row>
    <row r="28" spans="1:11" s="18" customFormat="1" ht="15.75" customHeight="1">
      <c r="A28" s="8" t="s">
        <v>729</v>
      </c>
      <c r="B28" s="87" t="s">
        <v>736</v>
      </c>
      <c r="C28" s="88">
        <v>5</v>
      </c>
      <c r="D28" s="88">
        <v>5</v>
      </c>
      <c r="E28" s="88"/>
      <c r="F28" s="88">
        <v>9</v>
      </c>
      <c r="G28" s="88">
        <v>15</v>
      </c>
      <c r="H28" s="80">
        <f t="shared" si="0"/>
        <v>34</v>
      </c>
      <c r="I28" s="86">
        <v>16</v>
      </c>
      <c r="J28" s="85" t="s">
        <v>530</v>
      </c>
      <c r="K28" s="69" t="s">
        <v>531</v>
      </c>
    </row>
    <row r="29" spans="1:11" s="18" customFormat="1" ht="15.75" customHeight="1">
      <c r="A29" s="8" t="s">
        <v>724</v>
      </c>
      <c r="B29" s="87" t="s">
        <v>705</v>
      </c>
      <c r="C29" s="88">
        <v>5</v>
      </c>
      <c r="D29" s="88">
        <v>5</v>
      </c>
      <c r="E29" s="88"/>
      <c r="F29" s="88">
        <v>7</v>
      </c>
      <c r="G29" s="88">
        <v>11</v>
      </c>
      <c r="H29" s="80">
        <f t="shared" si="0"/>
        <v>28</v>
      </c>
      <c r="I29" s="86">
        <v>0</v>
      </c>
      <c r="J29" s="85" t="s">
        <v>530</v>
      </c>
      <c r="K29" s="69" t="s">
        <v>531</v>
      </c>
    </row>
    <row r="30" spans="1:11" s="18" customFormat="1" ht="15.75" customHeight="1">
      <c r="A30" s="71" t="s">
        <v>740</v>
      </c>
      <c r="B30" s="87" t="s">
        <v>598</v>
      </c>
      <c r="C30" s="88"/>
      <c r="D30" s="88"/>
      <c r="E30" s="88"/>
      <c r="F30" s="88">
        <v>6</v>
      </c>
      <c r="G30" s="88" t="s">
        <v>530</v>
      </c>
      <c r="H30" s="80">
        <v>6</v>
      </c>
      <c r="I30" s="86">
        <v>0</v>
      </c>
      <c r="J30" s="85" t="s">
        <v>530</v>
      </c>
      <c r="K30" s="69" t="s">
        <v>531</v>
      </c>
    </row>
    <row r="31" spans="1:11" s="18" customFormat="1" ht="15.75" customHeight="1">
      <c r="A31" s="8" t="s">
        <v>726</v>
      </c>
      <c r="B31" s="87" t="s">
        <v>302</v>
      </c>
      <c r="C31" s="88">
        <v>0</v>
      </c>
      <c r="D31" s="88">
        <v>4</v>
      </c>
      <c r="E31" s="88"/>
      <c r="F31" s="88">
        <v>7</v>
      </c>
      <c r="G31" s="88">
        <v>17</v>
      </c>
      <c r="H31" s="80">
        <f t="shared" si="0"/>
        <v>28</v>
      </c>
      <c r="I31" s="69">
        <v>29</v>
      </c>
      <c r="J31" s="85">
        <f t="shared" si="1"/>
        <v>57</v>
      </c>
      <c r="K31" s="69" t="s">
        <v>534</v>
      </c>
    </row>
    <row r="32" spans="1:11" s="18" customFormat="1" ht="15.75" customHeight="1">
      <c r="A32" s="8" t="s">
        <v>727</v>
      </c>
      <c r="B32" s="87" t="s">
        <v>699</v>
      </c>
      <c r="C32" s="88">
        <v>5</v>
      </c>
      <c r="D32" s="88">
        <v>5</v>
      </c>
      <c r="E32" s="88"/>
      <c r="F32" s="89">
        <v>7</v>
      </c>
      <c r="G32" s="88">
        <v>11</v>
      </c>
      <c r="H32" s="80">
        <f t="shared" si="0"/>
        <v>28</v>
      </c>
      <c r="I32" s="86">
        <v>16</v>
      </c>
      <c r="J32" s="85" t="s">
        <v>530</v>
      </c>
      <c r="K32" s="69" t="s">
        <v>531</v>
      </c>
    </row>
    <row r="33" spans="1:11" s="18" customFormat="1" ht="15.75" customHeight="1">
      <c r="A33" s="8" t="s">
        <v>607</v>
      </c>
      <c r="B33" s="87" t="s">
        <v>608</v>
      </c>
      <c r="C33" s="88">
        <v>5</v>
      </c>
      <c r="D33" s="88">
        <v>7</v>
      </c>
      <c r="E33" s="88"/>
      <c r="F33" s="88">
        <v>8</v>
      </c>
      <c r="G33" s="88">
        <v>12</v>
      </c>
      <c r="H33" s="80">
        <f t="shared" si="0"/>
        <v>32</v>
      </c>
      <c r="I33" s="86">
        <v>8</v>
      </c>
      <c r="J33" s="85" t="s">
        <v>530</v>
      </c>
      <c r="K33" s="69" t="s">
        <v>531</v>
      </c>
    </row>
    <row r="34" spans="1:11" s="18" customFormat="1" ht="15.75" customHeight="1">
      <c r="A34" s="8" t="s">
        <v>184</v>
      </c>
      <c r="B34" s="87" t="s">
        <v>185</v>
      </c>
      <c r="C34" s="88">
        <v>5</v>
      </c>
      <c r="D34" s="88">
        <v>5</v>
      </c>
      <c r="E34" s="88"/>
      <c r="F34" s="89">
        <v>8</v>
      </c>
      <c r="G34" s="88">
        <v>13</v>
      </c>
      <c r="H34" s="80">
        <f t="shared" si="0"/>
        <v>31</v>
      </c>
      <c r="I34" s="69">
        <v>23</v>
      </c>
      <c r="J34" s="85">
        <f t="shared" si="1"/>
        <v>54</v>
      </c>
      <c r="K34" s="69" t="s">
        <v>534</v>
      </c>
    </row>
    <row r="35" spans="1:11" s="18" customFormat="1" ht="15.75" customHeight="1">
      <c r="A35" s="8" t="s">
        <v>725</v>
      </c>
      <c r="B35" s="87" t="s">
        <v>668</v>
      </c>
      <c r="C35" s="88"/>
      <c r="D35" s="88">
        <v>3</v>
      </c>
      <c r="E35" s="88"/>
      <c r="F35" s="89">
        <v>8</v>
      </c>
      <c r="G35" s="88">
        <v>17</v>
      </c>
      <c r="H35" s="80">
        <f t="shared" si="0"/>
        <v>28</v>
      </c>
      <c r="I35" s="69">
        <v>28</v>
      </c>
      <c r="J35" s="85">
        <f t="shared" si="1"/>
        <v>56</v>
      </c>
      <c r="K35" s="69" t="s">
        <v>534</v>
      </c>
    </row>
    <row r="36" spans="1:11" s="18" customFormat="1" ht="15.75" customHeight="1">
      <c r="A36" s="8" t="s">
        <v>722</v>
      </c>
      <c r="B36" s="87" t="s">
        <v>692</v>
      </c>
      <c r="C36" s="88">
        <v>5</v>
      </c>
      <c r="D36" s="88">
        <v>4</v>
      </c>
      <c r="E36" s="88"/>
      <c r="F36" s="88">
        <v>7</v>
      </c>
      <c r="G36" s="88">
        <v>16</v>
      </c>
      <c r="H36" s="80">
        <f t="shared" si="0"/>
        <v>32</v>
      </c>
      <c r="I36" s="69">
        <v>25</v>
      </c>
      <c r="J36" s="85">
        <f t="shared" si="1"/>
        <v>57</v>
      </c>
      <c r="K36" s="69" t="s">
        <v>534</v>
      </c>
    </row>
    <row r="37" spans="1:11" s="18" customFormat="1" ht="15.75" customHeight="1">
      <c r="A37" s="8" t="s">
        <v>632</v>
      </c>
      <c r="B37" s="87" t="s">
        <v>610</v>
      </c>
      <c r="C37" s="88">
        <v>5</v>
      </c>
      <c r="D37" s="88">
        <v>4</v>
      </c>
      <c r="E37" s="88"/>
      <c r="F37" s="88">
        <v>8</v>
      </c>
      <c r="G37" s="88">
        <v>11</v>
      </c>
      <c r="H37" s="80">
        <f t="shared" si="0"/>
        <v>28</v>
      </c>
      <c r="I37" s="86">
        <v>16</v>
      </c>
      <c r="J37" s="85" t="s">
        <v>530</v>
      </c>
      <c r="K37" s="69" t="s">
        <v>531</v>
      </c>
    </row>
    <row r="38" spans="1:11" s="18" customFormat="1" ht="15.75" customHeight="1">
      <c r="A38" s="8" t="s">
        <v>670</v>
      </c>
      <c r="B38" s="87" t="s">
        <v>669</v>
      </c>
      <c r="C38" s="66">
        <v>3</v>
      </c>
      <c r="D38" s="66"/>
      <c r="E38" s="66"/>
      <c r="F38" s="66">
        <v>9</v>
      </c>
      <c r="G38" s="66">
        <v>16</v>
      </c>
      <c r="H38" s="80">
        <f t="shared" si="0"/>
        <v>28</v>
      </c>
      <c r="I38" s="69">
        <v>26</v>
      </c>
      <c r="J38" s="85">
        <f t="shared" si="1"/>
        <v>54</v>
      </c>
      <c r="K38" s="69" t="s">
        <v>534</v>
      </c>
    </row>
    <row r="39" spans="1:11" s="18" customFormat="1" ht="15.75" customHeight="1">
      <c r="A39" s="8" t="s">
        <v>374</v>
      </c>
      <c r="B39" s="87" t="s">
        <v>375</v>
      </c>
      <c r="C39" s="88">
        <v>5</v>
      </c>
      <c r="D39" s="88">
        <v>10</v>
      </c>
      <c r="E39" s="88"/>
      <c r="F39" s="88">
        <v>8</v>
      </c>
      <c r="G39" s="88">
        <v>11</v>
      </c>
      <c r="H39" s="80">
        <f t="shared" si="0"/>
        <v>34</v>
      </c>
      <c r="I39" s="86">
        <v>14</v>
      </c>
      <c r="J39" s="85" t="s">
        <v>530</v>
      </c>
      <c r="K39" s="69" t="s">
        <v>531</v>
      </c>
    </row>
    <row r="40" spans="1:11" s="18" customFormat="1" ht="15.75" customHeight="1">
      <c r="A40" s="8" t="s">
        <v>653</v>
      </c>
      <c r="B40" s="87" t="s">
        <v>739</v>
      </c>
      <c r="C40" s="88">
        <v>5</v>
      </c>
      <c r="D40" s="88">
        <v>5</v>
      </c>
      <c r="E40" s="88"/>
      <c r="F40" s="88">
        <v>6</v>
      </c>
      <c r="G40" s="88">
        <v>12</v>
      </c>
      <c r="H40" s="80">
        <f t="shared" si="0"/>
        <v>28</v>
      </c>
      <c r="I40" s="69">
        <v>29</v>
      </c>
      <c r="J40" s="85">
        <f t="shared" si="1"/>
        <v>57</v>
      </c>
      <c r="K40" s="69" t="s">
        <v>534</v>
      </c>
    </row>
    <row r="41" spans="1:11" s="18" customFormat="1" ht="15.75" customHeight="1">
      <c r="A41" s="8" t="s">
        <v>731</v>
      </c>
      <c r="B41" s="87" t="s">
        <v>693</v>
      </c>
      <c r="C41" s="88">
        <v>5</v>
      </c>
      <c r="D41" s="88">
        <v>4</v>
      </c>
      <c r="E41" s="88"/>
      <c r="F41" s="88">
        <v>9</v>
      </c>
      <c r="G41" s="88">
        <v>18</v>
      </c>
      <c r="H41" s="80">
        <f t="shared" si="0"/>
        <v>36</v>
      </c>
      <c r="I41" s="69">
        <v>35</v>
      </c>
      <c r="J41" s="85">
        <f t="shared" si="1"/>
        <v>71</v>
      </c>
      <c r="K41" s="69" t="s">
        <v>533</v>
      </c>
    </row>
    <row r="42" spans="1:11" s="18" customFormat="1" ht="15.75" customHeight="1">
      <c r="A42" s="8" t="s">
        <v>497</v>
      </c>
      <c r="B42" s="87" t="s">
        <v>498</v>
      </c>
      <c r="C42" s="88">
        <v>5</v>
      </c>
      <c r="D42" s="88">
        <v>5</v>
      </c>
      <c r="E42" s="88"/>
      <c r="F42" s="89">
        <v>7</v>
      </c>
      <c r="G42" s="88">
        <v>11</v>
      </c>
      <c r="H42" s="80">
        <f t="shared" si="0"/>
        <v>28</v>
      </c>
      <c r="I42" s="69">
        <v>26</v>
      </c>
      <c r="J42" s="85">
        <f t="shared" si="1"/>
        <v>54</v>
      </c>
      <c r="K42" s="69" t="s">
        <v>534</v>
      </c>
    </row>
    <row r="43" spans="1:11" s="18" customFormat="1" ht="15.75" customHeight="1">
      <c r="A43" s="8" t="s">
        <v>728</v>
      </c>
      <c r="B43" s="87" t="s">
        <v>689</v>
      </c>
      <c r="C43" s="88">
        <v>5</v>
      </c>
      <c r="D43" s="88">
        <v>6</v>
      </c>
      <c r="E43" s="88"/>
      <c r="F43" s="88">
        <v>6</v>
      </c>
      <c r="G43" s="88">
        <v>12</v>
      </c>
      <c r="H43" s="80">
        <f t="shared" si="0"/>
        <v>29</v>
      </c>
      <c r="I43" s="86">
        <v>19</v>
      </c>
      <c r="J43" s="85" t="s">
        <v>530</v>
      </c>
      <c r="K43" s="69" t="s">
        <v>531</v>
      </c>
    </row>
    <row r="44" spans="1:11" s="18" customFormat="1" ht="15.75" customHeight="1">
      <c r="A44" s="8" t="s">
        <v>721</v>
      </c>
      <c r="B44" s="87" t="s">
        <v>706</v>
      </c>
      <c r="C44" s="88">
        <v>5</v>
      </c>
      <c r="D44" s="88">
        <v>2</v>
      </c>
      <c r="E44" s="88">
        <v>8</v>
      </c>
      <c r="F44" s="88">
        <v>7</v>
      </c>
      <c r="G44" s="88">
        <v>12</v>
      </c>
      <c r="H44" s="80">
        <f t="shared" si="0"/>
        <v>34</v>
      </c>
      <c r="I44" s="69">
        <v>27</v>
      </c>
      <c r="J44" s="85">
        <f t="shared" si="1"/>
        <v>61</v>
      </c>
      <c r="K44" s="69" t="s">
        <v>532</v>
      </c>
    </row>
    <row r="45" spans="1:11">
      <c r="D45" s="18"/>
      <c r="E45" s="18"/>
      <c r="K45" s="61" t="s">
        <v>588</v>
      </c>
    </row>
    <row r="46" spans="1:11" ht="18">
      <c r="A46" s="142" t="s">
        <v>741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1:11" ht="18">
      <c r="A47" s="142" t="s">
        <v>742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</row>
    <row r="48" spans="1:11" ht="18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>
      <c r="D49" s="18"/>
      <c r="E49" s="18"/>
    </row>
    <row r="50" spans="1:11" ht="18">
      <c r="A50" s="49" t="s">
        <v>720</v>
      </c>
      <c r="D50" s="18"/>
      <c r="E50" s="18"/>
      <c r="I50" s="139" t="s">
        <v>555</v>
      </c>
      <c r="J50" s="139"/>
      <c r="K50" s="139"/>
    </row>
    <row r="51" spans="1:11" s="11" customFormat="1" ht="18">
      <c r="A51"/>
      <c r="B51"/>
      <c r="C51" s="18"/>
      <c r="D51" s="18"/>
      <c r="E51" s="18"/>
      <c r="F51" s="19"/>
      <c r="G51" s="19"/>
      <c r="I51" s="140" t="s">
        <v>318</v>
      </c>
      <c r="J51" s="140"/>
      <c r="K51" s="140"/>
    </row>
    <row r="52" spans="1:11" s="11" customFormat="1" ht="18">
      <c r="A52"/>
      <c r="B52"/>
      <c r="C52" s="18"/>
      <c r="D52" s="18"/>
      <c r="E52" s="18"/>
      <c r="F52" s="19"/>
      <c r="G52" s="19"/>
      <c r="I52" s="136"/>
      <c r="J52" s="136"/>
      <c r="K52" s="136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  <row r="920" spans="1:11" s="11" customFormat="1">
      <c r="A920"/>
      <c r="B920"/>
      <c r="C920" s="18"/>
      <c r="D920" s="18"/>
      <c r="E920" s="18"/>
      <c r="F920" s="19"/>
      <c r="G920" s="19"/>
      <c r="I920"/>
      <c r="J920"/>
      <c r="K920" s="29"/>
    </row>
    <row r="921" spans="1:11" s="11" customFormat="1">
      <c r="A921"/>
      <c r="B921"/>
      <c r="C921" s="18"/>
      <c r="D921" s="18"/>
      <c r="E921" s="18"/>
      <c r="F921" s="19"/>
      <c r="G921" s="19"/>
      <c r="I921"/>
      <c r="J921"/>
      <c r="K921" s="29"/>
    </row>
    <row r="922" spans="1:11" s="11" customFormat="1">
      <c r="A922"/>
      <c r="B922"/>
      <c r="C922" s="18"/>
      <c r="D922" s="18"/>
      <c r="E922" s="18"/>
      <c r="F922" s="19"/>
      <c r="G922" s="19"/>
      <c r="I922"/>
      <c r="J922"/>
      <c r="K922" s="29"/>
    </row>
    <row r="923" spans="1:11" s="11" customFormat="1">
      <c r="A923"/>
      <c r="B923"/>
      <c r="C923" s="18"/>
      <c r="D923" s="18"/>
      <c r="E923" s="18"/>
      <c r="F923" s="19"/>
      <c r="G923" s="19"/>
      <c r="I923"/>
      <c r="J923"/>
      <c r="K923" s="29"/>
    </row>
    <row r="924" spans="1:11" s="11" customFormat="1">
      <c r="A924"/>
      <c r="B924"/>
      <c r="C924" s="18"/>
      <c r="D924" s="18"/>
      <c r="E924" s="18"/>
      <c r="F924" s="19"/>
      <c r="G924" s="19"/>
      <c r="I924"/>
      <c r="J924"/>
      <c r="K924" s="29"/>
    </row>
    <row r="925" spans="1:11" s="11" customFormat="1">
      <c r="A925"/>
      <c r="B925"/>
      <c r="C925" s="18"/>
      <c r="D925" s="18"/>
      <c r="E925" s="18"/>
      <c r="F925" s="19"/>
      <c r="G925" s="19"/>
      <c r="I925"/>
      <c r="J925"/>
      <c r="K925" s="29"/>
    </row>
    <row r="926" spans="1:11" s="11" customFormat="1">
      <c r="A926"/>
      <c r="B926"/>
      <c r="C926" s="18"/>
      <c r="D926" s="18"/>
      <c r="E926" s="18"/>
      <c r="F926" s="19"/>
      <c r="G926" s="19"/>
      <c r="I926"/>
      <c r="J926"/>
      <c r="K926" s="29"/>
    </row>
    <row r="927" spans="1:11" s="11" customFormat="1">
      <c r="A927"/>
      <c r="B927"/>
      <c r="C927" s="18"/>
      <c r="D927" s="18"/>
      <c r="E927" s="18"/>
      <c r="F927" s="19"/>
      <c r="G927" s="19"/>
      <c r="I927"/>
      <c r="J927"/>
      <c r="K927" s="29"/>
    </row>
    <row r="928" spans="1:11" s="11" customFormat="1">
      <c r="A928"/>
      <c r="B928"/>
      <c r="C928" s="18"/>
      <c r="D928" s="18"/>
      <c r="E928" s="18"/>
      <c r="F928" s="19"/>
      <c r="G928" s="19"/>
      <c r="I928"/>
      <c r="J928"/>
      <c r="K928" s="29"/>
    </row>
    <row r="929" spans="1:11" s="11" customFormat="1">
      <c r="A929"/>
      <c r="B929"/>
      <c r="C929" s="18"/>
      <c r="D929" s="18"/>
      <c r="E929" s="18"/>
      <c r="F929" s="19"/>
      <c r="G929" s="19"/>
      <c r="I929"/>
      <c r="J929"/>
      <c r="K929" s="29"/>
    </row>
    <row r="930" spans="1:11" s="11" customFormat="1">
      <c r="A930"/>
      <c r="B930"/>
      <c r="C930" s="18"/>
      <c r="D930" s="18"/>
      <c r="E930" s="18"/>
      <c r="F930" s="19"/>
      <c r="G930" s="19"/>
      <c r="I930"/>
      <c r="J930"/>
      <c r="K930" s="29"/>
    </row>
    <row r="931" spans="1:11" s="11" customFormat="1">
      <c r="A931"/>
      <c r="B931"/>
      <c r="C931" s="18"/>
      <c r="D931" s="18"/>
      <c r="E931" s="18"/>
      <c r="F931" s="19"/>
      <c r="G931" s="19"/>
      <c r="I931"/>
      <c r="J931"/>
      <c r="K931" s="29"/>
    </row>
  </sheetData>
  <mergeCells count="9">
    <mergeCell ref="I50:K50"/>
    <mergeCell ref="I51:K51"/>
    <mergeCell ref="I52:K52"/>
    <mergeCell ref="A1:K2"/>
    <mergeCell ref="A3:K3"/>
    <mergeCell ref="A4:K4"/>
    <mergeCell ref="A5:K5"/>
    <mergeCell ref="A46:K46"/>
    <mergeCell ref="A47:K47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23"/>
  <sheetViews>
    <sheetView zoomScaleNormal="100" workbookViewId="0">
      <selection activeCell="B35" sqref="B35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659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8" t="s">
        <v>606</v>
      </c>
      <c r="B7" s="71" t="s">
        <v>605</v>
      </c>
      <c r="C7" s="66">
        <v>5</v>
      </c>
      <c r="D7" s="66">
        <v>5</v>
      </c>
      <c r="E7" s="66"/>
      <c r="F7" s="66">
        <v>8</v>
      </c>
      <c r="G7" s="66">
        <v>20</v>
      </c>
      <c r="H7" s="80">
        <f t="shared" ref="H7:H36" si="0">+G7+F7+E7+D7+C7</f>
        <v>38</v>
      </c>
      <c r="I7" s="69">
        <v>27</v>
      </c>
      <c r="J7" s="85">
        <f>38+27</f>
        <v>65</v>
      </c>
      <c r="K7" s="69" t="s">
        <v>532</v>
      </c>
    </row>
    <row r="8" spans="1:11" s="18" customFormat="1" ht="15.75" customHeight="1">
      <c r="A8" s="8" t="s">
        <v>124</v>
      </c>
      <c r="B8" s="8" t="s">
        <v>125</v>
      </c>
      <c r="C8" s="66">
        <v>5</v>
      </c>
      <c r="D8" s="66">
        <v>4</v>
      </c>
      <c r="E8" s="66"/>
      <c r="F8" s="66">
        <v>8</v>
      </c>
      <c r="G8" s="66">
        <v>14</v>
      </c>
      <c r="H8" s="80">
        <f t="shared" si="0"/>
        <v>31</v>
      </c>
      <c r="I8" s="69">
        <v>23</v>
      </c>
      <c r="J8" s="85">
        <f>31+23</f>
        <v>54</v>
      </c>
      <c r="K8" s="69" t="s">
        <v>534</v>
      </c>
    </row>
    <row r="9" spans="1:11" s="18" customFormat="1" ht="15.75" customHeight="1">
      <c r="A9" s="8" t="s">
        <v>6</v>
      </c>
      <c r="B9" s="8" t="s">
        <v>7</v>
      </c>
      <c r="C9" s="66">
        <v>5</v>
      </c>
      <c r="D9" s="66">
        <v>3</v>
      </c>
      <c r="E9" s="66"/>
      <c r="F9" s="66">
        <v>8</v>
      </c>
      <c r="G9" s="66">
        <v>12</v>
      </c>
      <c r="H9" s="80">
        <f t="shared" si="0"/>
        <v>28</v>
      </c>
      <c r="I9" s="86">
        <v>11</v>
      </c>
      <c r="J9" s="85" t="s">
        <v>530</v>
      </c>
      <c r="K9" s="69" t="s">
        <v>531</v>
      </c>
    </row>
    <row r="10" spans="1:11" s="18" customFormat="1" ht="15.75" customHeight="1">
      <c r="A10" s="71" t="s">
        <v>539</v>
      </c>
      <c r="B10" s="71" t="s">
        <v>540</v>
      </c>
      <c r="C10" s="66">
        <v>5</v>
      </c>
      <c r="D10" s="66">
        <v>5</v>
      </c>
      <c r="E10" s="66"/>
      <c r="F10" s="66">
        <v>7</v>
      </c>
      <c r="G10" s="66">
        <v>20</v>
      </c>
      <c r="H10" s="80">
        <f t="shared" si="0"/>
        <v>37</v>
      </c>
      <c r="I10" s="86">
        <v>10</v>
      </c>
      <c r="J10" s="85" t="s">
        <v>530</v>
      </c>
      <c r="K10" s="69" t="s">
        <v>531</v>
      </c>
    </row>
    <row r="11" spans="1:11" s="18" customFormat="1" ht="15.75" customHeight="1">
      <c r="A11" s="71" t="s">
        <v>661</v>
      </c>
      <c r="B11" s="71" t="s">
        <v>660</v>
      </c>
      <c r="C11" s="66">
        <v>5</v>
      </c>
      <c r="D11" s="66">
        <v>3</v>
      </c>
      <c r="E11" s="66"/>
      <c r="F11" s="66">
        <v>8</v>
      </c>
      <c r="G11" s="66">
        <v>20</v>
      </c>
      <c r="H11" s="80">
        <f t="shared" si="0"/>
        <v>36</v>
      </c>
      <c r="I11" s="69">
        <v>28</v>
      </c>
      <c r="J11" s="85">
        <f>36+28</f>
        <v>64</v>
      </c>
      <c r="K11" s="69" t="s">
        <v>532</v>
      </c>
    </row>
    <row r="12" spans="1:11" s="18" customFormat="1" ht="15.75" customHeight="1">
      <c r="A12" s="71" t="s">
        <v>663</v>
      </c>
      <c r="B12" s="71" t="s">
        <v>662</v>
      </c>
      <c r="C12" s="66">
        <v>5</v>
      </c>
      <c r="D12" s="66">
        <v>4</v>
      </c>
      <c r="E12" s="66"/>
      <c r="F12" s="66">
        <v>6</v>
      </c>
      <c r="G12" s="66">
        <v>15</v>
      </c>
      <c r="H12" s="80">
        <f t="shared" si="0"/>
        <v>30</v>
      </c>
      <c r="I12" s="86">
        <v>18</v>
      </c>
      <c r="J12" s="85" t="s">
        <v>530</v>
      </c>
      <c r="K12" s="69" t="s">
        <v>531</v>
      </c>
    </row>
    <row r="13" spans="1:11" s="18" customFormat="1" ht="15.75" customHeight="1">
      <c r="A13" s="8" t="s">
        <v>106</v>
      </c>
      <c r="B13" s="71" t="s">
        <v>107</v>
      </c>
      <c r="C13" s="66">
        <v>5</v>
      </c>
      <c r="D13" s="66">
        <v>7</v>
      </c>
      <c r="E13" s="66"/>
      <c r="F13" s="66">
        <v>9</v>
      </c>
      <c r="G13" s="66">
        <v>11</v>
      </c>
      <c r="H13" s="80">
        <f t="shared" si="0"/>
        <v>32</v>
      </c>
      <c r="I13" s="69">
        <v>30</v>
      </c>
      <c r="J13" s="85">
        <f>32+30</f>
        <v>62</v>
      </c>
      <c r="K13" s="69" t="s">
        <v>532</v>
      </c>
    </row>
    <row r="14" spans="1:11" s="18" customFormat="1" ht="15.75" customHeight="1">
      <c r="A14" s="8" t="s">
        <v>86</v>
      </c>
      <c r="B14" s="8" t="s">
        <v>87</v>
      </c>
      <c r="C14" s="66">
        <v>5</v>
      </c>
      <c r="D14" s="66">
        <v>3</v>
      </c>
      <c r="E14" s="66"/>
      <c r="F14" s="66">
        <v>8</v>
      </c>
      <c r="G14" s="66">
        <v>18</v>
      </c>
      <c r="H14" s="80">
        <f t="shared" si="0"/>
        <v>34</v>
      </c>
      <c r="I14" s="69">
        <v>25</v>
      </c>
      <c r="J14" s="85">
        <f>25+34</f>
        <v>59</v>
      </c>
      <c r="K14" s="69" t="s">
        <v>534</v>
      </c>
    </row>
    <row r="15" spans="1:11" s="18" customFormat="1" ht="15.75" customHeight="1">
      <c r="A15" s="71" t="s">
        <v>664</v>
      </c>
      <c r="B15" s="71" t="s">
        <v>665</v>
      </c>
      <c r="C15" s="66">
        <v>5</v>
      </c>
      <c r="D15" s="66">
        <v>5</v>
      </c>
      <c r="E15" s="66">
        <v>3</v>
      </c>
      <c r="F15" s="66">
        <v>7</v>
      </c>
      <c r="G15" s="66">
        <v>11</v>
      </c>
      <c r="H15" s="80">
        <f t="shared" si="0"/>
        <v>31</v>
      </c>
      <c r="I15" s="69">
        <v>32</v>
      </c>
      <c r="J15" s="85">
        <f>31+32</f>
        <v>63</v>
      </c>
      <c r="K15" s="69" t="s">
        <v>532</v>
      </c>
    </row>
    <row r="16" spans="1:11" s="18" customFormat="1" ht="15.75" customHeight="1">
      <c r="A16" s="8" t="s">
        <v>472</v>
      </c>
      <c r="B16" s="8" t="s">
        <v>473</v>
      </c>
      <c r="C16" s="66"/>
      <c r="D16" s="66">
        <v>1</v>
      </c>
      <c r="E16" s="66">
        <v>10</v>
      </c>
      <c r="F16" s="66">
        <v>6</v>
      </c>
      <c r="G16" s="66">
        <v>17</v>
      </c>
      <c r="H16" s="80">
        <f t="shared" si="0"/>
        <v>34</v>
      </c>
      <c r="I16" s="69">
        <v>30</v>
      </c>
      <c r="J16" s="85">
        <f>30+34</f>
        <v>64</v>
      </c>
      <c r="K16" s="69" t="s">
        <v>532</v>
      </c>
    </row>
    <row r="17" spans="1:11" s="18" customFormat="1" ht="15.75" customHeight="1">
      <c r="A17" s="8" t="s">
        <v>634</v>
      </c>
      <c r="B17" s="71" t="s">
        <v>641</v>
      </c>
      <c r="C17" s="82">
        <v>5</v>
      </c>
      <c r="D17" s="66">
        <v>3</v>
      </c>
      <c r="E17" s="66"/>
      <c r="F17" s="66">
        <v>7</v>
      </c>
      <c r="G17" s="66">
        <v>13</v>
      </c>
      <c r="H17" s="80">
        <f t="shared" si="0"/>
        <v>28</v>
      </c>
      <c r="I17" s="69">
        <v>25</v>
      </c>
      <c r="J17" s="85">
        <f>28+25</f>
        <v>53</v>
      </c>
      <c r="K17" s="69" t="s">
        <v>534</v>
      </c>
    </row>
    <row r="18" spans="1:11" s="18" customFormat="1" ht="15.75" customHeight="1">
      <c r="A18" s="8" t="s">
        <v>648</v>
      </c>
      <c r="B18" s="71" t="s">
        <v>649</v>
      </c>
      <c r="C18" s="82">
        <v>5</v>
      </c>
      <c r="D18" s="66">
        <v>2</v>
      </c>
      <c r="E18" s="66"/>
      <c r="F18" s="66">
        <v>6</v>
      </c>
      <c r="G18" s="66">
        <v>15</v>
      </c>
      <c r="H18" s="80">
        <f t="shared" si="0"/>
        <v>28</v>
      </c>
      <c r="I18" s="86">
        <v>13</v>
      </c>
      <c r="J18" s="85" t="s">
        <v>530</v>
      </c>
      <c r="K18" s="69" t="s">
        <v>531</v>
      </c>
    </row>
    <row r="19" spans="1:11" s="18" customFormat="1" ht="15.75" customHeight="1">
      <c r="A19" s="8" t="s">
        <v>140</v>
      </c>
      <c r="B19" s="8" t="s">
        <v>141</v>
      </c>
      <c r="C19" s="82">
        <v>5</v>
      </c>
      <c r="D19" s="66">
        <v>2</v>
      </c>
      <c r="E19" s="66"/>
      <c r="F19" s="66">
        <v>9</v>
      </c>
      <c r="G19" s="66">
        <v>16</v>
      </c>
      <c r="H19" s="80">
        <f t="shared" si="0"/>
        <v>32</v>
      </c>
      <c r="I19" s="86">
        <v>16</v>
      </c>
      <c r="J19" s="85" t="s">
        <v>530</v>
      </c>
      <c r="K19" s="69" t="s">
        <v>531</v>
      </c>
    </row>
    <row r="20" spans="1:11" s="18" customFormat="1" ht="15.75" customHeight="1">
      <c r="A20" s="8" t="s">
        <v>306</v>
      </c>
      <c r="B20" s="71" t="s">
        <v>305</v>
      </c>
      <c r="C20" s="66">
        <v>5</v>
      </c>
      <c r="D20" s="66">
        <v>5</v>
      </c>
      <c r="E20" s="66">
        <v>5</v>
      </c>
      <c r="F20" s="66">
        <v>7</v>
      </c>
      <c r="G20" s="66">
        <v>12</v>
      </c>
      <c r="H20" s="80">
        <f t="shared" si="0"/>
        <v>34</v>
      </c>
      <c r="I20" s="86">
        <v>6</v>
      </c>
      <c r="J20" s="85" t="s">
        <v>530</v>
      </c>
      <c r="K20" s="69" t="s">
        <v>531</v>
      </c>
    </row>
    <row r="21" spans="1:11" s="18" customFormat="1" ht="15.75" customHeight="1">
      <c r="A21" s="71" t="s">
        <v>651</v>
      </c>
      <c r="B21" s="71" t="s">
        <v>652</v>
      </c>
      <c r="C21" s="66">
        <v>5</v>
      </c>
      <c r="D21" s="66">
        <v>7</v>
      </c>
      <c r="E21" s="66">
        <v>10</v>
      </c>
      <c r="F21" s="66">
        <v>9</v>
      </c>
      <c r="G21" s="66">
        <v>20</v>
      </c>
      <c r="H21" s="80">
        <f t="shared" si="0"/>
        <v>51</v>
      </c>
      <c r="I21" s="69">
        <v>40</v>
      </c>
      <c r="J21" s="85">
        <f>51+40</f>
        <v>91</v>
      </c>
      <c r="K21" s="69" t="s">
        <v>529</v>
      </c>
    </row>
    <row r="22" spans="1:11" s="18" customFormat="1" ht="15.75" customHeight="1">
      <c r="A22" s="8" t="s">
        <v>242</v>
      </c>
      <c r="B22" s="71" t="s">
        <v>243</v>
      </c>
      <c r="C22" s="66">
        <v>5</v>
      </c>
      <c r="D22" s="66">
        <v>10</v>
      </c>
      <c r="E22" s="66">
        <v>10</v>
      </c>
      <c r="F22" s="66">
        <v>9</v>
      </c>
      <c r="G22" s="66">
        <v>15</v>
      </c>
      <c r="H22" s="80">
        <f t="shared" si="0"/>
        <v>49</v>
      </c>
      <c r="I22" s="69">
        <v>33</v>
      </c>
      <c r="J22" s="85">
        <f>33+49</f>
        <v>82</v>
      </c>
      <c r="K22" s="69" t="s">
        <v>528</v>
      </c>
    </row>
    <row r="23" spans="1:11" s="18" customFormat="1" ht="15.75" customHeight="1">
      <c r="A23" s="8" t="s">
        <v>196</v>
      </c>
      <c r="B23" s="71" t="s">
        <v>197</v>
      </c>
      <c r="C23" s="66">
        <v>5</v>
      </c>
      <c r="D23" s="66">
        <v>10</v>
      </c>
      <c r="E23" s="66">
        <v>8</v>
      </c>
      <c r="F23" s="66">
        <v>9</v>
      </c>
      <c r="G23" s="66">
        <v>17</v>
      </c>
      <c r="H23" s="80">
        <f t="shared" si="0"/>
        <v>49</v>
      </c>
      <c r="I23" s="69">
        <v>32</v>
      </c>
      <c r="J23" s="85">
        <f>49+32</f>
        <v>81</v>
      </c>
      <c r="K23" s="69" t="s">
        <v>528</v>
      </c>
    </row>
    <row r="24" spans="1:11" s="18" customFormat="1" ht="15.75" customHeight="1">
      <c r="A24" s="71" t="s">
        <v>687</v>
      </c>
      <c r="B24" s="71" t="s">
        <v>560</v>
      </c>
      <c r="C24" s="66">
        <v>5</v>
      </c>
      <c r="D24" s="66">
        <v>6</v>
      </c>
      <c r="E24" s="66"/>
      <c r="F24" s="66">
        <v>10</v>
      </c>
      <c r="G24" s="66">
        <v>11</v>
      </c>
      <c r="H24" s="80">
        <f t="shared" si="0"/>
        <v>32</v>
      </c>
      <c r="I24" s="86">
        <v>7</v>
      </c>
      <c r="J24" s="85" t="s">
        <v>530</v>
      </c>
      <c r="K24" s="69" t="s">
        <v>531</v>
      </c>
    </row>
    <row r="25" spans="1:11" s="18" customFormat="1" ht="15.75" customHeight="1">
      <c r="A25" s="71" t="s">
        <v>667</v>
      </c>
      <c r="B25" s="71" t="s">
        <v>666</v>
      </c>
      <c r="C25" s="66">
        <v>5</v>
      </c>
      <c r="D25" s="66">
        <v>9</v>
      </c>
      <c r="E25" s="66"/>
      <c r="F25" s="66">
        <v>12</v>
      </c>
      <c r="G25" s="66">
        <v>11</v>
      </c>
      <c r="H25" s="80">
        <f t="shared" si="0"/>
        <v>37</v>
      </c>
      <c r="I25" s="69">
        <v>31</v>
      </c>
      <c r="J25" s="85">
        <f>37+31</f>
        <v>68</v>
      </c>
      <c r="K25" s="69" t="s">
        <v>532</v>
      </c>
    </row>
    <row r="26" spans="1:11" s="18" customFormat="1" ht="15.75" customHeight="1">
      <c r="A26" s="8" t="s">
        <v>184</v>
      </c>
      <c r="B26" s="71" t="s">
        <v>185</v>
      </c>
      <c r="C26" s="66">
        <v>5</v>
      </c>
      <c r="D26" s="66">
        <v>5</v>
      </c>
      <c r="E26" s="66"/>
      <c r="F26" s="66">
        <v>8</v>
      </c>
      <c r="G26" s="66">
        <v>13</v>
      </c>
      <c r="H26" s="80">
        <f t="shared" si="0"/>
        <v>31</v>
      </c>
      <c r="I26" s="86">
        <v>17</v>
      </c>
      <c r="J26" s="85" t="s">
        <v>530</v>
      </c>
      <c r="K26" s="69" t="s">
        <v>531</v>
      </c>
    </row>
    <row r="27" spans="1:11" s="18" customFormat="1" ht="15.75" customHeight="1">
      <c r="A27" s="71" t="s">
        <v>650</v>
      </c>
      <c r="B27" s="71" t="s">
        <v>668</v>
      </c>
      <c r="C27" s="66"/>
      <c r="D27" s="66">
        <v>3</v>
      </c>
      <c r="E27" s="66"/>
      <c r="F27" s="66">
        <v>8</v>
      </c>
      <c r="G27" s="66">
        <v>17</v>
      </c>
      <c r="H27" s="80">
        <f t="shared" si="0"/>
        <v>28</v>
      </c>
      <c r="I27" s="86">
        <v>19</v>
      </c>
      <c r="J27" s="85" t="s">
        <v>530</v>
      </c>
      <c r="K27" s="69" t="s">
        <v>531</v>
      </c>
    </row>
    <row r="28" spans="1:11" s="18" customFormat="1" ht="15.75" customHeight="1">
      <c r="A28" s="8" t="s">
        <v>632</v>
      </c>
      <c r="B28" s="71" t="s">
        <v>610</v>
      </c>
      <c r="C28" s="66">
        <v>5</v>
      </c>
      <c r="D28" s="66">
        <v>4</v>
      </c>
      <c r="E28" s="66"/>
      <c r="F28" s="66">
        <v>8</v>
      </c>
      <c r="G28" s="66">
        <v>11</v>
      </c>
      <c r="H28" s="80">
        <f t="shared" si="0"/>
        <v>28</v>
      </c>
      <c r="I28" s="86">
        <v>12</v>
      </c>
      <c r="J28" s="85" t="s">
        <v>530</v>
      </c>
      <c r="K28" s="69" t="s">
        <v>531</v>
      </c>
    </row>
    <row r="29" spans="1:11" s="18" customFormat="1" ht="15.75" customHeight="1">
      <c r="A29" s="8" t="s">
        <v>636</v>
      </c>
      <c r="B29" s="71" t="s">
        <v>622</v>
      </c>
      <c r="C29" s="66">
        <v>5</v>
      </c>
      <c r="D29" s="66">
        <v>3</v>
      </c>
      <c r="E29" s="66">
        <v>9</v>
      </c>
      <c r="F29" s="66">
        <v>9</v>
      </c>
      <c r="G29" s="66">
        <v>12</v>
      </c>
      <c r="H29" s="80">
        <f t="shared" si="0"/>
        <v>38</v>
      </c>
      <c r="I29" s="69">
        <v>25</v>
      </c>
      <c r="J29" s="85">
        <f>25+38</f>
        <v>63</v>
      </c>
      <c r="K29" s="69" t="s">
        <v>532</v>
      </c>
    </row>
    <row r="30" spans="1:11" s="18" customFormat="1" ht="15.75" customHeight="1">
      <c r="A30" s="71" t="s">
        <v>670</v>
      </c>
      <c r="B30" s="71" t="s">
        <v>669</v>
      </c>
      <c r="C30" s="66">
        <v>3</v>
      </c>
      <c r="D30" s="66"/>
      <c r="E30" s="66"/>
      <c r="F30" s="66">
        <v>9</v>
      </c>
      <c r="G30" s="66">
        <v>16</v>
      </c>
      <c r="H30" s="80">
        <f t="shared" si="0"/>
        <v>28</v>
      </c>
      <c r="I30" s="86">
        <v>10</v>
      </c>
      <c r="J30" s="85" t="s">
        <v>530</v>
      </c>
      <c r="K30" s="69" t="s">
        <v>531</v>
      </c>
    </row>
    <row r="31" spans="1:11" s="18" customFormat="1" ht="15.75" customHeight="1">
      <c r="A31" s="8" t="s">
        <v>374</v>
      </c>
      <c r="B31" s="71" t="s">
        <v>375</v>
      </c>
      <c r="C31" s="66">
        <v>5</v>
      </c>
      <c r="D31" s="66">
        <v>10</v>
      </c>
      <c r="E31" s="66"/>
      <c r="F31" s="66">
        <v>8</v>
      </c>
      <c r="G31" s="66">
        <v>11</v>
      </c>
      <c r="H31" s="80">
        <f t="shared" si="0"/>
        <v>34</v>
      </c>
      <c r="I31" s="86">
        <v>11</v>
      </c>
      <c r="J31" s="85" t="s">
        <v>530</v>
      </c>
      <c r="K31" s="69" t="s">
        <v>531</v>
      </c>
    </row>
    <row r="32" spans="1:11" s="18" customFormat="1" ht="15.75" customHeight="1">
      <c r="A32" s="71" t="s">
        <v>653</v>
      </c>
      <c r="B32" s="71" t="s">
        <v>671</v>
      </c>
      <c r="C32" s="66">
        <v>5</v>
      </c>
      <c r="D32" s="66">
        <v>5</v>
      </c>
      <c r="E32" s="66"/>
      <c r="F32" s="66">
        <v>6</v>
      </c>
      <c r="G32" s="66">
        <v>12</v>
      </c>
      <c r="H32" s="80">
        <f t="shared" si="0"/>
        <v>28</v>
      </c>
      <c r="I32" s="86">
        <v>20</v>
      </c>
      <c r="J32" s="85" t="s">
        <v>530</v>
      </c>
      <c r="K32" s="69" t="s">
        <v>531</v>
      </c>
    </row>
    <row r="33" spans="1:11" s="18" customFormat="1" ht="15.75" customHeight="1">
      <c r="A33" s="71" t="s">
        <v>674</v>
      </c>
      <c r="B33" s="71" t="s">
        <v>644</v>
      </c>
      <c r="C33" s="66"/>
      <c r="D33" s="66">
        <v>7</v>
      </c>
      <c r="E33" s="66"/>
      <c r="F33" s="66">
        <v>9</v>
      </c>
      <c r="G33" s="66">
        <v>12</v>
      </c>
      <c r="H33" s="80">
        <f t="shared" si="0"/>
        <v>28</v>
      </c>
      <c r="I33" s="69">
        <v>27</v>
      </c>
      <c r="J33" s="85">
        <f>28+27</f>
        <v>55</v>
      </c>
      <c r="K33" s="69" t="s">
        <v>534</v>
      </c>
    </row>
    <row r="34" spans="1:11" s="18" customFormat="1" ht="15.75" customHeight="1">
      <c r="A34" s="71" t="s">
        <v>673</v>
      </c>
      <c r="B34" s="71" t="s">
        <v>672</v>
      </c>
      <c r="C34" s="66">
        <v>5</v>
      </c>
      <c r="D34" s="66"/>
      <c r="E34" s="66"/>
      <c r="F34" s="66">
        <v>7</v>
      </c>
      <c r="G34" s="66">
        <v>16</v>
      </c>
      <c r="H34" s="80">
        <f t="shared" si="0"/>
        <v>28</v>
      </c>
      <c r="I34" s="69">
        <v>33</v>
      </c>
      <c r="J34" s="85">
        <f>33+28</f>
        <v>61</v>
      </c>
      <c r="K34" s="69" t="s">
        <v>532</v>
      </c>
    </row>
    <row r="35" spans="1:11" s="18" customFormat="1" ht="15.75" customHeight="1">
      <c r="A35" s="71" t="s">
        <v>676</v>
      </c>
      <c r="B35" s="71" t="s">
        <v>675</v>
      </c>
      <c r="C35" s="66">
        <v>5</v>
      </c>
      <c r="D35" s="66">
        <v>6</v>
      </c>
      <c r="E35" s="66"/>
      <c r="F35" s="66">
        <v>6</v>
      </c>
      <c r="G35" s="66">
        <v>11</v>
      </c>
      <c r="H35" s="80">
        <f t="shared" si="0"/>
        <v>28</v>
      </c>
      <c r="I35" s="86">
        <v>7</v>
      </c>
      <c r="J35" s="85" t="s">
        <v>530</v>
      </c>
      <c r="K35" s="69" t="s">
        <v>531</v>
      </c>
    </row>
    <row r="36" spans="1:11" s="18" customFormat="1" ht="15.75" customHeight="1">
      <c r="A36" s="8" t="s">
        <v>497</v>
      </c>
      <c r="B36" s="71" t="s">
        <v>498</v>
      </c>
      <c r="C36" s="66">
        <v>5</v>
      </c>
      <c r="D36" s="66">
        <v>5</v>
      </c>
      <c r="E36" s="66"/>
      <c r="F36" s="66">
        <v>7</v>
      </c>
      <c r="G36" s="66">
        <v>11</v>
      </c>
      <c r="H36" s="80">
        <f t="shared" si="0"/>
        <v>28</v>
      </c>
      <c r="I36" s="86">
        <v>8</v>
      </c>
      <c r="J36" s="85" t="s">
        <v>530</v>
      </c>
      <c r="K36" s="69" t="s">
        <v>531</v>
      </c>
    </row>
    <row r="37" spans="1:11">
      <c r="D37" s="18"/>
      <c r="E37" s="18"/>
      <c r="K37" s="61" t="s">
        <v>588</v>
      </c>
    </row>
    <row r="38" spans="1:11" ht="18">
      <c r="A38" s="142" t="s">
        <v>677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</row>
    <row r="39" spans="1:11" ht="18">
      <c r="A39" s="142" t="s">
        <v>679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</row>
    <row r="40" spans="1:11" ht="18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>
      <c r="D41" s="18"/>
      <c r="E41" s="18"/>
    </row>
    <row r="42" spans="1:11" ht="18">
      <c r="A42" s="49" t="s">
        <v>678</v>
      </c>
      <c r="D42" s="18"/>
      <c r="E42" s="18"/>
      <c r="I42" s="139" t="s">
        <v>555</v>
      </c>
      <c r="J42" s="139"/>
      <c r="K42" s="139"/>
    </row>
    <row r="43" spans="1:11" s="11" customFormat="1" ht="18">
      <c r="A43"/>
      <c r="B43"/>
      <c r="C43" s="18"/>
      <c r="D43" s="18"/>
      <c r="E43" s="18"/>
      <c r="F43" s="19"/>
      <c r="G43" s="19"/>
      <c r="I43" s="140" t="s">
        <v>318</v>
      </c>
      <c r="J43" s="140"/>
      <c r="K43" s="140"/>
    </row>
    <row r="44" spans="1:11" s="11" customFormat="1" ht="18">
      <c r="A44"/>
      <c r="B44"/>
      <c r="C44" s="18"/>
      <c r="D44" s="18"/>
      <c r="E44" s="18"/>
      <c r="F44" s="19"/>
      <c r="G44" s="19"/>
      <c r="I44" s="136"/>
      <c r="J44" s="136"/>
      <c r="K44" s="136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  <row r="920" spans="1:11" s="11" customFormat="1">
      <c r="A920"/>
      <c r="B920"/>
      <c r="C920" s="18"/>
      <c r="D920" s="18"/>
      <c r="E920" s="18"/>
      <c r="F920" s="19"/>
      <c r="G920" s="19"/>
      <c r="I920"/>
      <c r="J920"/>
      <c r="K920" s="29"/>
    </row>
    <row r="921" spans="1:11" s="11" customFormat="1">
      <c r="A921"/>
      <c r="B921"/>
      <c r="C921" s="18"/>
      <c r="D921" s="18"/>
      <c r="E921" s="18"/>
      <c r="F921" s="19"/>
      <c r="G921" s="19"/>
      <c r="I921"/>
      <c r="J921"/>
      <c r="K921" s="29"/>
    </row>
    <row r="922" spans="1:11" s="11" customFormat="1">
      <c r="A922"/>
      <c r="B922"/>
      <c r="C922" s="18"/>
      <c r="D922" s="18"/>
      <c r="E922" s="18"/>
      <c r="F922" s="19"/>
      <c r="G922" s="19"/>
      <c r="I922"/>
      <c r="J922"/>
      <c r="K922" s="29"/>
    </row>
    <row r="923" spans="1:11" s="11" customFormat="1">
      <c r="A923"/>
      <c r="B923"/>
      <c r="C923" s="18"/>
      <c r="D923" s="18"/>
      <c r="E923" s="18"/>
      <c r="F923" s="19"/>
      <c r="G923" s="19"/>
      <c r="I923"/>
      <c r="J923"/>
      <c r="K923" s="29"/>
    </row>
  </sheetData>
  <mergeCells count="9">
    <mergeCell ref="I42:K42"/>
    <mergeCell ref="I43:K43"/>
    <mergeCell ref="I44:K44"/>
    <mergeCell ref="A1:K2"/>
    <mergeCell ref="A3:K3"/>
    <mergeCell ref="A4:K4"/>
    <mergeCell ref="A5:K5"/>
    <mergeCell ref="A38:K38"/>
    <mergeCell ref="A39:K39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28"/>
  <sheetViews>
    <sheetView topLeftCell="A11" zoomScaleNormal="100" workbookViewId="0">
      <selection activeCell="B22" sqref="B22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7109375" style="11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625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267</v>
      </c>
      <c r="D6" s="31" t="s">
        <v>264</v>
      </c>
      <c r="E6" s="31" t="s">
        <v>325</v>
      </c>
      <c r="F6" s="30" t="s">
        <v>265</v>
      </c>
      <c r="G6" s="30" t="s">
        <v>266</v>
      </c>
      <c r="H6" s="32" t="s">
        <v>324</v>
      </c>
      <c r="I6" s="33" t="s">
        <v>525</v>
      </c>
      <c r="J6" s="34" t="s">
        <v>526</v>
      </c>
      <c r="K6" s="34" t="s">
        <v>527</v>
      </c>
    </row>
    <row r="7" spans="1:11" s="18" customFormat="1" ht="15.75" customHeight="1">
      <c r="A7" s="3" t="s">
        <v>631</v>
      </c>
      <c r="B7" s="79" t="s">
        <v>570</v>
      </c>
      <c r="C7" s="66">
        <v>5</v>
      </c>
      <c r="D7" s="66">
        <v>6</v>
      </c>
      <c r="E7" s="66"/>
      <c r="F7" s="66">
        <v>6</v>
      </c>
      <c r="G7" s="66">
        <v>14</v>
      </c>
      <c r="H7" s="80">
        <f>+G7+F7+E7+D7+C7</f>
        <v>31</v>
      </c>
      <c r="I7" s="70">
        <v>24</v>
      </c>
      <c r="J7" s="69">
        <v>55</v>
      </c>
      <c r="K7" s="69" t="s">
        <v>534</v>
      </c>
    </row>
    <row r="8" spans="1:11" s="18" customFormat="1" ht="15.75" customHeight="1">
      <c r="A8" s="3" t="s">
        <v>606</v>
      </c>
      <c r="B8" s="79" t="s">
        <v>605</v>
      </c>
      <c r="C8" s="66">
        <v>5</v>
      </c>
      <c r="D8" s="66">
        <v>5</v>
      </c>
      <c r="E8" s="66"/>
      <c r="F8" s="66">
        <v>8</v>
      </c>
      <c r="G8" s="66">
        <v>20</v>
      </c>
      <c r="H8" s="80">
        <f t="shared" ref="H8:H41" si="0">+G8+F8+E8+D8+C8</f>
        <v>38</v>
      </c>
      <c r="I8" s="68">
        <v>19</v>
      </c>
      <c r="J8" s="69" t="s">
        <v>646</v>
      </c>
      <c r="K8" s="69" t="s">
        <v>531</v>
      </c>
    </row>
    <row r="9" spans="1:11" s="18" customFormat="1" ht="15.75" customHeight="1">
      <c r="A9" s="3" t="s">
        <v>32</v>
      </c>
      <c r="B9" s="79" t="s">
        <v>33</v>
      </c>
      <c r="C9" s="66">
        <v>5</v>
      </c>
      <c r="D9" s="66">
        <v>6</v>
      </c>
      <c r="E9" s="66"/>
      <c r="F9" s="66">
        <v>8</v>
      </c>
      <c r="G9" s="66">
        <v>12</v>
      </c>
      <c r="H9" s="80">
        <f t="shared" si="0"/>
        <v>31</v>
      </c>
      <c r="I9" s="68">
        <v>19</v>
      </c>
      <c r="J9" s="69" t="s">
        <v>646</v>
      </c>
      <c r="K9" s="69" t="s">
        <v>531</v>
      </c>
    </row>
    <row r="10" spans="1:11" s="18" customFormat="1" ht="15.75" customHeight="1">
      <c r="A10" s="3" t="s">
        <v>637</v>
      </c>
      <c r="B10" s="71" t="s">
        <v>620</v>
      </c>
      <c r="C10" s="82">
        <v>5</v>
      </c>
      <c r="D10" s="66">
        <v>7</v>
      </c>
      <c r="E10" s="66"/>
      <c r="F10" s="66">
        <v>6</v>
      </c>
      <c r="G10" s="66">
        <v>11</v>
      </c>
      <c r="H10" s="80">
        <f t="shared" si="0"/>
        <v>29</v>
      </c>
      <c r="I10" s="68">
        <v>5</v>
      </c>
      <c r="J10" s="69" t="s">
        <v>646</v>
      </c>
      <c r="K10" s="69" t="s">
        <v>531</v>
      </c>
    </row>
    <row r="11" spans="1:11" s="18" customFormat="1" ht="15.75" customHeight="1">
      <c r="A11" s="3" t="s">
        <v>84</v>
      </c>
      <c r="B11" s="79" t="s">
        <v>85</v>
      </c>
      <c r="C11" s="66">
        <v>5</v>
      </c>
      <c r="D11" s="66">
        <v>4</v>
      </c>
      <c r="E11" s="66"/>
      <c r="F11" s="66">
        <v>6</v>
      </c>
      <c r="G11" s="66">
        <v>14</v>
      </c>
      <c r="H11" s="80">
        <f t="shared" si="0"/>
        <v>29</v>
      </c>
      <c r="I11" s="68">
        <v>2</v>
      </c>
      <c r="J11" s="69" t="s">
        <v>646</v>
      </c>
      <c r="K11" s="69" t="s">
        <v>531</v>
      </c>
    </row>
    <row r="12" spans="1:11" s="18" customFormat="1" ht="15.75" customHeight="1">
      <c r="A12" s="3" t="s">
        <v>628</v>
      </c>
      <c r="B12" s="79" t="s">
        <v>541</v>
      </c>
      <c r="C12" s="66">
        <v>5</v>
      </c>
      <c r="D12" s="66">
        <v>1</v>
      </c>
      <c r="E12" s="66"/>
      <c r="F12" s="66">
        <v>6</v>
      </c>
      <c r="G12" s="66">
        <v>16</v>
      </c>
      <c r="H12" s="80">
        <f t="shared" si="0"/>
        <v>28</v>
      </c>
      <c r="I12" s="68">
        <v>17</v>
      </c>
      <c r="J12" s="69" t="s">
        <v>646</v>
      </c>
      <c r="K12" s="69" t="s">
        <v>531</v>
      </c>
    </row>
    <row r="13" spans="1:11" s="18" customFormat="1" ht="15.75" customHeight="1">
      <c r="A13" s="3" t="s">
        <v>18</v>
      </c>
      <c r="B13" s="79" t="s">
        <v>19</v>
      </c>
      <c r="C13" s="66">
        <v>5</v>
      </c>
      <c r="D13" s="66">
        <v>2</v>
      </c>
      <c r="E13" s="66"/>
      <c r="F13" s="66">
        <v>9</v>
      </c>
      <c r="G13" s="66">
        <v>16</v>
      </c>
      <c r="H13" s="80">
        <f t="shared" si="0"/>
        <v>32</v>
      </c>
      <c r="I13" s="68">
        <v>2</v>
      </c>
      <c r="J13" s="69" t="s">
        <v>646</v>
      </c>
      <c r="K13" s="69" t="s">
        <v>531</v>
      </c>
    </row>
    <row r="14" spans="1:11" s="18" customFormat="1" ht="15.75" customHeight="1">
      <c r="A14" s="3" t="s">
        <v>94</v>
      </c>
      <c r="B14" s="79" t="s">
        <v>95</v>
      </c>
      <c r="C14" s="66">
        <v>5</v>
      </c>
      <c r="D14" s="66">
        <v>1</v>
      </c>
      <c r="E14" s="66">
        <v>5</v>
      </c>
      <c r="F14" s="66">
        <v>6</v>
      </c>
      <c r="G14" s="66">
        <v>13</v>
      </c>
      <c r="H14" s="80">
        <f t="shared" si="0"/>
        <v>30</v>
      </c>
      <c r="I14" s="70">
        <v>27</v>
      </c>
      <c r="J14" s="69">
        <v>57</v>
      </c>
      <c r="K14" s="69" t="s">
        <v>534</v>
      </c>
    </row>
    <row r="15" spans="1:11" s="18" customFormat="1" ht="15.75" customHeight="1">
      <c r="A15" s="3" t="s">
        <v>630</v>
      </c>
      <c r="B15" s="71" t="s">
        <v>640</v>
      </c>
      <c r="C15" s="82">
        <v>5</v>
      </c>
      <c r="D15" s="66">
        <v>5</v>
      </c>
      <c r="E15" s="66"/>
      <c r="F15" s="66">
        <v>6</v>
      </c>
      <c r="G15" s="66">
        <v>12</v>
      </c>
      <c r="H15" s="80">
        <f t="shared" si="0"/>
        <v>28</v>
      </c>
      <c r="I15" s="70">
        <v>36</v>
      </c>
      <c r="J15" s="69">
        <v>64</v>
      </c>
      <c r="K15" s="69" t="s">
        <v>532</v>
      </c>
    </row>
    <row r="16" spans="1:11" s="18" customFormat="1" ht="15.75" customHeight="1">
      <c r="A16" s="3" t="s">
        <v>106</v>
      </c>
      <c r="B16" s="79" t="s">
        <v>107</v>
      </c>
      <c r="C16" s="66">
        <v>5</v>
      </c>
      <c r="D16" s="66">
        <v>7</v>
      </c>
      <c r="E16" s="66"/>
      <c r="F16" s="66">
        <v>9</v>
      </c>
      <c r="G16" s="66">
        <v>11</v>
      </c>
      <c r="H16" s="80">
        <f t="shared" si="0"/>
        <v>32</v>
      </c>
      <c r="I16" s="68">
        <v>9</v>
      </c>
      <c r="J16" s="69" t="s">
        <v>646</v>
      </c>
      <c r="K16" s="69" t="s">
        <v>531</v>
      </c>
    </row>
    <row r="17" spans="1:11" s="18" customFormat="1" ht="15.75" customHeight="1">
      <c r="A17" s="3" t="s">
        <v>634</v>
      </c>
      <c r="B17" s="71" t="s">
        <v>641</v>
      </c>
      <c r="C17" s="82">
        <v>5</v>
      </c>
      <c r="D17" s="66">
        <v>3</v>
      </c>
      <c r="E17" s="66"/>
      <c r="F17" s="66">
        <v>7</v>
      </c>
      <c r="G17" s="66">
        <v>13</v>
      </c>
      <c r="H17" s="80">
        <f t="shared" si="0"/>
        <v>28</v>
      </c>
      <c r="I17" s="68">
        <v>10</v>
      </c>
      <c r="J17" s="69" t="s">
        <v>646</v>
      </c>
      <c r="K17" s="69" t="s">
        <v>531</v>
      </c>
    </row>
    <row r="18" spans="1:11" s="18" customFormat="1" ht="15.75" customHeight="1">
      <c r="A18" s="3" t="s">
        <v>308</v>
      </c>
      <c r="B18" s="79" t="s">
        <v>285</v>
      </c>
      <c r="C18" s="66">
        <v>5</v>
      </c>
      <c r="D18" s="66">
        <v>10</v>
      </c>
      <c r="E18" s="66">
        <v>9</v>
      </c>
      <c r="F18" s="66">
        <v>7</v>
      </c>
      <c r="G18" s="66">
        <v>16</v>
      </c>
      <c r="H18" s="80">
        <f t="shared" si="0"/>
        <v>47</v>
      </c>
      <c r="I18" s="68">
        <v>0</v>
      </c>
      <c r="J18" s="69" t="s">
        <v>646</v>
      </c>
      <c r="K18" s="69" t="s">
        <v>531</v>
      </c>
    </row>
    <row r="19" spans="1:11" s="18" customFormat="1" ht="15.75" customHeight="1">
      <c r="A19" s="3" t="s">
        <v>134</v>
      </c>
      <c r="B19" s="79" t="s">
        <v>135</v>
      </c>
      <c r="C19" s="66">
        <v>5</v>
      </c>
      <c r="D19" s="66">
        <v>4</v>
      </c>
      <c r="E19" s="66"/>
      <c r="F19" s="66">
        <v>8</v>
      </c>
      <c r="G19" s="66">
        <v>14</v>
      </c>
      <c r="H19" s="80">
        <f t="shared" si="0"/>
        <v>31</v>
      </c>
      <c r="I19" s="68">
        <v>5</v>
      </c>
      <c r="J19" s="69" t="s">
        <v>646</v>
      </c>
      <c r="K19" s="69" t="s">
        <v>531</v>
      </c>
    </row>
    <row r="20" spans="1:11" s="18" customFormat="1" ht="15.75" customHeight="1">
      <c r="A20" s="3" t="s">
        <v>635</v>
      </c>
      <c r="B20" s="71" t="s">
        <v>621</v>
      </c>
      <c r="C20" s="82">
        <v>5</v>
      </c>
      <c r="D20" s="66">
        <v>4</v>
      </c>
      <c r="E20" s="66"/>
      <c r="F20" s="66">
        <v>6</v>
      </c>
      <c r="G20" s="66">
        <v>13</v>
      </c>
      <c r="H20" s="80">
        <f t="shared" si="0"/>
        <v>28</v>
      </c>
      <c r="I20" s="70">
        <v>25</v>
      </c>
      <c r="J20" s="69">
        <v>53</v>
      </c>
      <c r="K20" s="69" t="s">
        <v>534</v>
      </c>
    </row>
    <row r="21" spans="1:11" s="18" customFormat="1" ht="15.75" customHeight="1">
      <c r="A21" s="3" t="s">
        <v>633</v>
      </c>
      <c r="B21" s="79" t="s">
        <v>565</v>
      </c>
      <c r="C21" s="66">
        <v>5</v>
      </c>
      <c r="D21" s="66">
        <v>3</v>
      </c>
      <c r="E21" s="66"/>
      <c r="F21" s="66">
        <v>9</v>
      </c>
      <c r="G21" s="66">
        <v>11</v>
      </c>
      <c r="H21" s="80">
        <f t="shared" si="0"/>
        <v>28</v>
      </c>
      <c r="I21" s="70">
        <v>23</v>
      </c>
      <c r="J21" s="69">
        <v>51</v>
      </c>
      <c r="K21" s="69" t="s">
        <v>534</v>
      </c>
    </row>
    <row r="22" spans="1:11" s="18" customFormat="1" ht="15.75" customHeight="1">
      <c r="A22" s="3" t="s">
        <v>98</v>
      </c>
      <c r="B22" s="79" t="s">
        <v>99</v>
      </c>
      <c r="C22" s="66">
        <v>5</v>
      </c>
      <c r="D22" s="66">
        <v>3</v>
      </c>
      <c r="E22" s="66">
        <v>5</v>
      </c>
      <c r="F22" s="66">
        <v>8</v>
      </c>
      <c r="G22" s="66">
        <v>11</v>
      </c>
      <c r="H22" s="80">
        <f t="shared" si="0"/>
        <v>32</v>
      </c>
      <c r="I22" s="68">
        <v>17</v>
      </c>
      <c r="J22" s="69" t="s">
        <v>646</v>
      </c>
      <c r="K22" s="69" t="s">
        <v>531</v>
      </c>
    </row>
    <row r="23" spans="1:11" s="18" customFormat="1" ht="15.75" customHeight="1">
      <c r="A23" s="3" t="s">
        <v>306</v>
      </c>
      <c r="B23" s="79" t="s">
        <v>305</v>
      </c>
      <c r="C23" s="66">
        <v>5</v>
      </c>
      <c r="D23" s="66">
        <v>5</v>
      </c>
      <c r="E23" s="66">
        <v>5</v>
      </c>
      <c r="F23" s="66">
        <v>7</v>
      </c>
      <c r="G23" s="66">
        <v>12</v>
      </c>
      <c r="H23" s="80">
        <f t="shared" si="0"/>
        <v>34</v>
      </c>
      <c r="I23" s="68">
        <v>14</v>
      </c>
      <c r="J23" s="69" t="s">
        <v>646</v>
      </c>
      <c r="K23" s="69" t="s">
        <v>531</v>
      </c>
    </row>
    <row r="24" spans="1:11" s="18" customFormat="1" ht="15.75" customHeight="1">
      <c r="A24" s="3" t="s">
        <v>629</v>
      </c>
      <c r="B24" s="71" t="s">
        <v>642</v>
      </c>
      <c r="C24" s="82">
        <v>5</v>
      </c>
      <c r="D24" s="66">
        <v>8</v>
      </c>
      <c r="E24" s="66"/>
      <c r="F24" s="66">
        <v>6</v>
      </c>
      <c r="G24" s="66">
        <v>11</v>
      </c>
      <c r="H24" s="80">
        <f t="shared" si="0"/>
        <v>30</v>
      </c>
      <c r="I24" s="70">
        <v>24</v>
      </c>
      <c r="J24" s="69">
        <v>54</v>
      </c>
      <c r="K24" s="69" t="s">
        <v>534</v>
      </c>
    </row>
    <row r="25" spans="1:11" s="18" customFormat="1" ht="15.75" customHeight="1">
      <c r="A25" s="3" t="s">
        <v>249</v>
      </c>
      <c r="B25" s="79" t="s">
        <v>250</v>
      </c>
      <c r="C25" s="66">
        <v>5</v>
      </c>
      <c r="D25" s="66">
        <v>4</v>
      </c>
      <c r="E25" s="66"/>
      <c r="F25" s="66">
        <v>8</v>
      </c>
      <c r="G25" s="66">
        <v>11</v>
      </c>
      <c r="H25" s="80">
        <f t="shared" si="0"/>
        <v>28</v>
      </c>
      <c r="I25" s="68">
        <v>5</v>
      </c>
      <c r="J25" s="69" t="s">
        <v>646</v>
      </c>
      <c r="K25" s="69" t="s">
        <v>531</v>
      </c>
    </row>
    <row r="26" spans="1:11" s="18" customFormat="1" ht="15.75" customHeight="1">
      <c r="A26" s="3" t="s">
        <v>493</v>
      </c>
      <c r="B26" s="79" t="s">
        <v>494</v>
      </c>
      <c r="C26" s="66">
        <v>0</v>
      </c>
      <c r="D26" s="66">
        <v>0</v>
      </c>
      <c r="E26" s="66">
        <v>9</v>
      </c>
      <c r="F26" s="66">
        <v>8</v>
      </c>
      <c r="G26" s="66">
        <v>11</v>
      </c>
      <c r="H26" s="80">
        <f t="shared" si="0"/>
        <v>28</v>
      </c>
      <c r="I26" s="68">
        <v>6</v>
      </c>
      <c r="J26" s="69" t="s">
        <v>646</v>
      </c>
      <c r="K26" s="69" t="s">
        <v>531</v>
      </c>
    </row>
    <row r="27" spans="1:11" s="18" customFormat="1" ht="15.75" customHeight="1">
      <c r="A27" s="3" t="s">
        <v>242</v>
      </c>
      <c r="B27" s="79" t="s">
        <v>243</v>
      </c>
      <c r="C27" s="66">
        <v>5</v>
      </c>
      <c r="D27" s="66">
        <v>10</v>
      </c>
      <c r="E27" s="66">
        <v>10</v>
      </c>
      <c r="F27" s="66">
        <v>9</v>
      </c>
      <c r="G27" s="66">
        <v>15</v>
      </c>
      <c r="H27" s="80">
        <f t="shared" si="0"/>
        <v>49</v>
      </c>
      <c r="I27" s="68">
        <v>16</v>
      </c>
      <c r="J27" s="22" t="s">
        <v>646</v>
      </c>
      <c r="K27" s="69" t="s">
        <v>531</v>
      </c>
    </row>
    <row r="28" spans="1:11" s="18" customFormat="1" ht="15.75" customHeight="1">
      <c r="A28" s="3" t="s">
        <v>196</v>
      </c>
      <c r="B28" s="79" t="s">
        <v>197</v>
      </c>
      <c r="C28" s="66">
        <v>5</v>
      </c>
      <c r="D28" s="66">
        <v>10</v>
      </c>
      <c r="E28" s="66">
        <v>8</v>
      </c>
      <c r="F28" s="66">
        <v>9</v>
      </c>
      <c r="G28" s="66">
        <v>17</v>
      </c>
      <c r="H28" s="80">
        <f t="shared" si="0"/>
        <v>49</v>
      </c>
      <c r="I28" s="68">
        <v>0</v>
      </c>
      <c r="J28" s="22" t="s">
        <v>646</v>
      </c>
      <c r="K28" s="69" t="s">
        <v>531</v>
      </c>
    </row>
    <row r="29" spans="1:11" s="18" customFormat="1" ht="15.75" customHeight="1">
      <c r="A29" s="3" t="s">
        <v>576</v>
      </c>
      <c r="B29" s="79" t="s">
        <v>577</v>
      </c>
      <c r="C29" s="66">
        <v>5</v>
      </c>
      <c r="D29" s="66">
        <v>6</v>
      </c>
      <c r="E29" s="66"/>
      <c r="F29" s="66">
        <v>6</v>
      </c>
      <c r="G29" s="66">
        <v>11</v>
      </c>
      <c r="H29" s="80">
        <f t="shared" si="0"/>
        <v>28</v>
      </c>
      <c r="I29" s="68">
        <v>0</v>
      </c>
      <c r="J29" s="22" t="s">
        <v>646</v>
      </c>
      <c r="K29" s="69" t="s">
        <v>531</v>
      </c>
    </row>
    <row r="30" spans="1:11" s="18" customFormat="1" ht="15.75" customHeight="1">
      <c r="A30" s="3" t="s">
        <v>184</v>
      </c>
      <c r="B30" s="79" t="s">
        <v>185</v>
      </c>
      <c r="C30" s="66">
        <v>5</v>
      </c>
      <c r="D30" s="66">
        <v>5</v>
      </c>
      <c r="E30" s="66"/>
      <c r="F30" s="66">
        <v>8</v>
      </c>
      <c r="G30" s="66">
        <v>13</v>
      </c>
      <c r="H30" s="80">
        <f t="shared" si="0"/>
        <v>31</v>
      </c>
      <c r="I30" s="68">
        <v>12</v>
      </c>
      <c r="J30" s="22" t="s">
        <v>646</v>
      </c>
      <c r="K30" s="69" t="s">
        <v>531</v>
      </c>
    </row>
    <row r="31" spans="1:11" s="18" customFormat="1" ht="15.75" customHeight="1">
      <c r="A31" s="3" t="s">
        <v>632</v>
      </c>
      <c r="B31" s="79" t="s">
        <v>610</v>
      </c>
      <c r="C31" s="66">
        <v>5</v>
      </c>
      <c r="D31" s="66">
        <v>4</v>
      </c>
      <c r="E31" s="66"/>
      <c r="F31" s="66">
        <v>8</v>
      </c>
      <c r="G31" s="66">
        <v>11</v>
      </c>
      <c r="H31" s="80">
        <f t="shared" si="0"/>
        <v>28</v>
      </c>
      <c r="I31" s="68">
        <v>4</v>
      </c>
      <c r="J31" s="22" t="s">
        <v>646</v>
      </c>
      <c r="K31" s="69" t="s">
        <v>531</v>
      </c>
    </row>
    <row r="32" spans="1:11" s="18" customFormat="1" ht="15.75" customHeight="1">
      <c r="A32" s="3" t="s">
        <v>638</v>
      </c>
      <c r="B32" s="71" t="s">
        <v>643</v>
      </c>
      <c r="C32" s="66">
        <v>5</v>
      </c>
      <c r="D32" s="66">
        <v>4</v>
      </c>
      <c r="E32" s="66"/>
      <c r="F32" s="66">
        <v>6</v>
      </c>
      <c r="G32" s="66">
        <v>13</v>
      </c>
      <c r="H32" s="80">
        <f t="shared" si="0"/>
        <v>28</v>
      </c>
      <c r="I32" s="70">
        <v>31</v>
      </c>
      <c r="J32" s="69">
        <v>59</v>
      </c>
      <c r="K32" s="69" t="s">
        <v>534</v>
      </c>
    </row>
    <row r="33" spans="1:11" s="18" customFormat="1" ht="15.75" customHeight="1">
      <c r="A33" s="3" t="s">
        <v>639</v>
      </c>
      <c r="B33" s="79" t="s">
        <v>268</v>
      </c>
      <c r="C33" s="66">
        <v>5</v>
      </c>
      <c r="D33" s="66">
        <v>10</v>
      </c>
      <c r="E33" s="66">
        <v>7</v>
      </c>
      <c r="F33" s="66">
        <v>6</v>
      </c>
      <c r="G33" s="66">
        <v>13</v>
      </c>
      <c r="H33" s="80">
        <f t="shared" si="0"/>
        <v>41</v>
      </c>
      <c r="I33" s="68">
        <v>16</v>
      </c>
      <c r="J33" s="69" t="s">
        <v>646</v>
      </c>
      <c r="K33" s="69" t="s">
        <v>531</v>
      </c>
    </row>
    <row r="34" spans="1:11" s="18" customFormat="1" ht="15.75" customHeight="1">
      <c r="A34" s="3" t="s">
        <v>462</v>
      </c>
      <c r="B34" s="79" t="s">
        <v>463</v>
      </c>
      <c r="C34" s="66">
        <v>5</v>
      </c>
      <c r="D34" s="66">
        <v>3</v>
      </c>
      <c r="E34" s="66"/>
      <c r="F34" s="66">
        <v>8</v>
      </c>
      <c r="G34" s="66">
        <v>15</v>
      </c>
      <c r="H34" s="80">
        <f t="shared" si="0"/>
        <v>31</v>
      </c>
      <c r="I34" s="70">
        <v>23</v>
      </c>
      <c r="J34" s="69">
        <v>54</v>
      </c>
      <c r="K34" s="69" t="s">
        <v>534</v>
      </c>
    </row>
    <row r="35" spans="1:11" s="18" customFormat="1" ht="15.75" customHeight="1">
      <c r="A35" s="3" t="s">
        <v>414</v>
      </c>
      <c r="B35" s="79" t="s">
        <v>415</v>
      </c>
      <c r="C35" s="66">
        <v>5</v>
      </c>
      <c r="D35" s="66">
        <v>7</v>
      </c>
      <c r="E35" s="66"/>
      <c r="F35" s="66">
        <v>6</v>
      </c>
      <c r="G35" s="66">
        <v>14</v>
      </c>
      <c r="H35" s="80">
        <f t="shared" si="0"/>
        <v>32</v>
      </c>
      <c r="I35" s="70">
        <v>30</v>
      </c>
      <c r="J35" s="69">
        <v>62</v>
      </c>
      <c r="K35" s="69" t="s">
        <v>532</v>
      </c>
    </row>
    <row r="36" spans="1:11" s="18" customFormat="1" ht="15.75" customHeight="1">
      <c r="A36" s="3" t="s">
        <v>426</v>
      </c>
      <c r="B36" s="79" t="s">
        <v>427</v>
      </c>
      <c r="C36" s="66">
        <v>5</v>
      </c>
      <c r="D36" s="66">
        <v>4</v>
      </c>
      <c r="E36" s="66"/>
      <c r="F36" s="66">
        <v>8</v>
      </c>
      <c r="G36" s="66">
        <v>17</v>
      </c>
      <c r="H36" s="80">
        <f t="shared" si="0"/>
        <v>34</v>
      </c>
      <c r="I36" s="70">
        <v>25</v>
      </c>
      <c r="J36" s="83">
        <v>59</v>
      </c>
      <c r="K36" s="69" t="s">
        <v>534</v>
      </c>
    </row>
    <row r="37" spans="1:11" s="18" customFormat="1" ht="15.75" customHeight="1">
      <c r="A37" s="3" t="s">
        <v>636</v>
      </c>
      <c r="B37" s="79" t="s">
        <v>622</v>
      </c>
      <c r="C37" s="66">
        <v>5</v>
      </c>
      <c r="D37" s="66">
        <v>3</v>
      </c>
      <c r="E37" s="66">
        <v>9</v>
      </c>
      <c r="F37" s="66">
        <v>9</v>
      </c>
      <c r="G37" s="66">
        <v>12</v>
      </c>
      <c r="H37" s="80">
        <f t="shared" si="0"/>
        <v>38</v>
      </c>
      <c r="I37" s="68">
        <v>20</v>
      </c>
      <c r="J37" s="22" t="s">
        <v>646</v>
      </c>
      <c r="K37" s="69" t="s">
        <v>531</v>
      </c>
    </row>
    <row r="38" spans="1:11" s="18" customFormat="1" ht="15.75" customHeight="1">
      <c r="A38" s="3" t="s">
        <v>374</v>
      </c>
      <c r="B38" s="79" t="s">
        <v>375</v>
      </c>
      <c r="C38" s="66">
        <v>5</v>
      </c>
      <c r="D38" s="66">
        <v>10</v>
      </c>
      <c r="E38" s="66"/>
      <c r="F38" s="66">
        <v>8</v>
      </c>
      <c r="G38" s="66">
        <v>11</v>
      </c>
      <c r="H38" s="80">
        <f t="shared" si="0"/>
        <v>34</v>
      </c>
      <c r="I38" s="68">
        <v>6</v>
      </c>
      <c r="J38" s="22" t="s">
        <v>646</v>
      </c>
      <c r="K38" s="69" t="s">
        <v>531</v>
      </c>
    </row>
    <row r="39" spans="1:11" s="18" customFormat="1" ht="15.75" customHeight="1">
      <c r="A39" s="79" t="s">
        <v>645</v>
      </c>
      <c r="B39" s="71" t="s">
        <v>644</v>
      </c>
      <c r="C39" s="66"/>
      <c r="D39" s="66">
        <v>7</v>
      </c>
      <c r="E39" s="66"/>
      <c r="F39" s="66">
        <v>9</v>
      </c>
      <c r="G39" s="66">
        <v>12</v>
      </c>
      <c r="H39" s="80">
        <f t="shared" si="0"/>
        <v>28</v>
      </c>
      <c r="I39" s="68">
        <v>18</v>
      </c>
      <c r="J39" s="22" t="s">
        <v>646</v>
      </c>
      <c r="K39" s="69" t="s">
        <v>531</v>
      </c>
    </row>
    <row r="40" spans="1:11" s="18" customFormat="1" ht="15.75" customHeight="1">
      <c r="A40" s="3" t="s">
        <v>404</v>
      </c>
      <c r="B40" s="79" t="s">
        <v>405</v>
      </c>
      <c r="C40" s="66">
        <v>5</v>
      </c>
      <c r="D40" s="66">
        <v>8</v>
      </c>
      <c r="E40" s="66"/>
      <c r="F40" s="66">
        <v>7</v>
      </c>
      <c r="G40" s="66">
        <v>16</v>
      </c>
      <c r="H40" s="80">
        <f t="shared" si="0"/>
        <v>36</v>
      </c>
      <c r="I40" s="70">
        <v>30</v>
      </c>
      <c r="J40" s="83">
        <v>66</v>
      </c>
      <c r="K40" s="69" t="s">
        <v>532</v>
      </c>
    </row>
    <row r="41" spans="1:11" s="18" customFormat="1" ht="15.75" customHeight="1">
      <c r="A41" s="3" t="s">
        <v>497</v>
      </c>
      <c r="B41" s="79" t="s">
        <v>498</v>
      </c>
      <c r="C41" s="66">
        <v>5</v>
      </c>
      <c r="D41" s="66">
        <v>5</v>
      </c>
      <c r="E41" s="66"/>
      <c r="F41" s="66">
        <v>7</v>
      </c>
      <c r="G41" s="66">
        <v>11</v>
      </c>
      <c r="H41" s="80">
        <f t="shared" si="0"/>
        <v>28</v>
      </c>
      <c r="I41" s="68">
        <v>13</v>
      </c>
      <c r="J41" s="22" t="s">
        <v>646</v>
      </c>
      <c r="K41" s="69" t="s">
        <v>531</v>
      </c>
    </row>
    <row r="42" spans="1:11">
      <c r="D42" s="18"/>
      <c r="E42" s="18"/>
      <c r="K42" s="61" t="s">
        <v>588</v>
      </c>
    </row>
    <row r="43" spans="1:11" ht="18">
      <c r="A43" s="142" t="s">
        <v>647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</row>
    <row r="44" spans="1:11" ht="18">
      <c r="A44" s="142" t="s">
        <v>626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</row>
    <row r="45" spans="1:11" ht="18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>
      <c r="D46" s="18"/>
      <c r="E46" s="18"/>
    </row>
    <row r="47" spans="1:11" ht="18">
      <c r="A47" s="49" t="s">
        <v>627</v>
      </c>
      <c r="D47" s="18"/>
      <c r="E47" s="18"/>
      <c r="I47" s="136" t="s">
        <v>555</v>
      </c>
      <c r="J47" s="136"/>
      <c r="K47" s="136"/>
    </row>
    <row r="48" spans="1:11" s="11" customFormat="1" ht="18">
      <c r="A48"/>
      <c r="B48"/>
      <c r="C48" s="18"/>
      <c r="D48" s="18"/>
      <c r="E48" s="18"/>
      <c r="F48" s="19"/>
      <c r="G48" s="19"/>
      <c r="I48" s="136" t="s">
        <v>318</v>
      </c>
      <c r="J48" s="136"/>
      <c r="K48" s="136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  <row r="920" spans="1:11" s="11" customFormat="1">
      <c r="A920"/>
      <c r="B920"/>
      <c r="C920" s="18"/>
      <c r="D920" s="18"/>
      <c r="E920" s="18"/>
      <c r="F920" s="19"/>
      <c r="G920" s="19"/>
      <c r="I920"/>
      <c r="J920"/>
      <c r="K920" s="29"/>
    </row>
    <row r="921" spans="1:11" s="11" customFormat="1">
      <c r="A921"/>
      <c r="B921"/>
      <c r="C921" s="18"/>
      <c r="D921" s="18"/>
      <c r="E921" s="18"/>
      <c r="F921" s="19"/>
      <c r="G921" s="19"/>
      <c r="I921"/>
      <c r="J921"/>
      <c r="K921" s="29"/>
    </row>
    <row r="922" spans="1:11" s="11" customFormat="1">
      <c r="A922"/>
      <c r="B922"/>
      <c r="C922" s="18"/>
      <c r="D922" s="18"/>
      <c r="E922" s="18"/>
      <c r="F922" s="19"/>
      <c r="G922" s="19"/>
      <c r="I922"/>
      <c r="J922"/>
      <c r="K922" s="29"/>
    </row>
    <row r="923" spans="1:11" s="11" customFormat="1">
      <c r="A923"/>
      <c r="B923"/>
      <c r="C923" s="18"/>
      <c r="D923" s="18"/>
      <c r="E923" s="18"/>
      <c r="F923" s="19"/>
      <c r="G923" s="19"/>
      <c r="I923"/>
      <c r="J923"/>
      <c r="K923" s="29"/>
    </row>
    <row r="924" spans="1:11" s="11" customFormat="1">
      <c r="A924"/>
      <c r="B924"/>
      <c r="C924" s="18"/>
      <c r="D924" s="18"/>
      <c r="E924" s="18"/>
      <c r="F924" s="19"/>
      <c r="G924" s="19"/>
      <c r="I924"/>
      <c r="J924"/>
      <c r="K924" s="29"/>
    </row>
    <row r="925" spans="1:11" s="11" customFormat="1">
      <c r="A925"/>
      <c r="B925"/>
      <c r="C925" s="18"/>
      <c r="D925" s="18"/>
      <c r="E925" s="18"/>
      <c r="F925" s="19"/>
      <c r="G925" s="19"/>
      <c r="I925"/>
      <c r="J925"/>
      <c r="K925" s="29"/>
    </row>
    <row r="926" spans="1:11" s="11" customFormat="1">
      <c r="A926"/>
      <c r="B926"/>
      <c r="C926" s="18"/>
      <c r="D926" s="18"/>
      <c r="E926" s="18"/>
      <c r="F926" s="19"/>
      <c r="G926" s="19"/>
      <c r="I926"/>
      <c r="J926"/>
      <c r="K926" s="29"/>
    </row>
    <row r="927" spans="1:11" s="11" customFormat="1">
      <c r="A927"/>
      <c r="B927"/>
      <c r="C927" s="18"/>
      <c r="D927" s="18"/>
      <c r="E927" s="18"/>
      <c r="F927" s="19"/>
      <c r="G927" s="19"/>
      <c r="I927"/>
      <c r="J927"/>
      <c r="K927" s="29"/>
    </row>
    <row r="928" spans="1:11" s="11" customFormat="1">
      <c r="A928"/>
      <c r="B928"/>
      <c r="C928" s="18"/>
      <c r="D928" s="18"/>
      <c r="E928" s="18"/>
      <c r="F928" s="19"/>
      <c r="G928" s="19"/>
      <c r="I928"/>
      <c r="J928"/>
      <c r="K928" s="29"/>
    </row>
  </sheetData>
  <mergeCells count="8">
    <mergeCell ref="A44:K44"/>
    <mergeCell ref="I47:K47"/>
    <mergeCell ref="I48:K48"/>
    <mergeCell ref="A1:K2"/>
    <mergeCell ref="A3:K3"/>
    <mergeCell ref="A4:K4"/>
    <mergeCell ref="A5:K5"/>
    <mergeCell ref="A43:K43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16"/>
  <sheetViews>
    <sheetView topLeftCell="A6" zoomScaleNormal="100" workbookViewId="0">
      <selection activeCell="B17" sqref="B1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7109375" style="11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614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267</v>
      </c>
      <c r="D6" s="31" t="s">
        <v>264</v>
      </c>
      <c r="E6" s="31" t="s">
        <v>325</v>
      </c>
      <c r="F6" s="30" t="s">
        <v>265</v>
      </c>
      <c r="G6" s="30" t="s">
        <v>266</v>
      </c>
      <c r="H6" s="32" t="s">
        <v>324</v>
      </c>
      <c r="I6" s="33" t="s">
        <v>525</v>
      </c>
      <c r="J6" s="34" t="s">
        <v>526</v>
      </c>
      <c r="K6" s="34" t="s">
        <v>527</v>
      </c>
    </row>
    <row r="7" spans="1:11" s="18" customFormat="1" ht="15.75" customHeight="1">
      <c r="A7" s="9" t="s">
        <v>561</v>
      </c>
      <c r="B7" s="65" t="s">
        <v>570</v>
      </c>
      <c r="C7" s="66">
        <v>5</v>
      </c>
      <c r="D7" s="66">
        <v>6</v>
      </c>
      <c r="E7" s="66"/>
      <c r="F7" s="66">
        <v>6</v>
      </c>
      <c r="G7" s="66">
        <v>14</v>
      </c>
      <c r="H7" s="67">
        <f t="shared" ref="H7:H19" si="0">+G7+F7+E7+D7+C7</f>
        <v>31</v>
      </c>
      <c r="I7" s="68">
        <v>0</v>
      </c>
      <c r="J7" s="69" t="s">
        <v>530</v>
      </c>
      <c r="K7" s="69" t="s">
        <v>531</v>
      </c>
    </row>
    <row r="8" spans="1:11" s="18" customFormat="1" ht="15.75" customHeight="1">
      <c r="A8" s="8" t="s">
        <v>12</v>
      </c>
      <c r="B8" s="8" t="s">
        <v>13</v>
      </c>
      <c r="C8" s="66">
        <v>5</v>
      </c>
      <c r="D8" s="66">
        <v>7</v>
      </c>
      <c r="E8" s="66"/>
      <c r="F8" s="66">
        <v>6</v>
      </c>
      <c r="G8" s="66">
        <v>16</v>
      </c>
      <c r="H8" s="67">
        <f t="shared" si="0"/>
        <v>34</v>
      </c>
      <c r="I8" s="68">
        <v>0</v>
      </c>
      <c r="J8" s="69" t="s">
        <v>530</v>
      </c>
      <c r="K8" s="69" t="s">
        <v>531</v>
      </c>
    </row>
    <row r="9" spans="1:11" s="18" customFormat="1" ht="15.75" customHeight="1">
      <c r="A9" s="8" t="s">
        <v>124</v>
      </c>
      <c r="B9" s="8" t="s">
        <v>125</v>
      </c>
      <c r="C9" s="66">
        <v>5</v>
      </c>
      <c r="D9" s="66">
        <v>4</v>
      </c>
      <c r="E9" s="66"/>
      <c r="F9" s="66">
        <v>8</v>
      </c>
      <c r="G9" s="66">
        <v>14</v>
      </c>
      <c r="H9" s="67">
        <f t="shared" si="0"/>
        <v>31</v>
      </c>
      <c r="I9" s="68">
        <v>3</v>
      </c>
      <c r="J9" s="69" t="s">
        <v>530</v>
      </c>
      <c r="K9" s="69" t="s">
        <v>531</v>
      </c>
    </row>
    <row r="10" spans="1:11" s="18" customFormat="1" ht="15.75" customHeight="1">
      <c r="A10" s="71" t="s">
        <v>539</v>
      </c>
      <c r="B10" s="71" t="s">
        <v>540</v>
      </c>
      <c r="C10" s="66">
        <v>5</v>
      </c>
      <c r="D10" s="66">
        <v>5</v>
      </c>
      <c r="E10" s="66"/>
      <c r="F10" s="66">
        <v>7</v>
      </c>
      <c r="G10" s="66">
        <v>20</v>
      </c>
      <c r="H10" s="67">
        <f t="shared" si="0"/>
        <v>37</v>
      </c>
      <c r="I10" s="68">
        <v>5</v>
      </c>
      <c r="J10" s="69" t="s">
        <v>530</v>
      </c>
      <c r="K10" s="69" t="s">
        <v>531</v>
      </c>
    </row>
    <row r="11" spans="1:11" s="18" customFormat="1" ht="15.75" customHeight="1">
      <c r="A11" s="71" t="s">
        <v>616</v>
      </c>
      <c r="B11" s="71" t="s">
        <v>615</v>
      </c>
      <c r="C11" s="66">
        <v>5</v>
      </c>
      <c r="D11" s="66">
        <v>6</v>
      </c>
      <c r="E11" s="66"/>
      <c r="F11" s="66">
        <v>6</v>
      </c>
      <c r="G11" s="66">
        <v>11</v>
      </c>
      <c r="H11" s="67">
        <f t="shared" si="0"/>
        <v>28</v>
      </c>
      <c r="I11" s="68">
        <v>3</v>
      </c>
      <c r="J11" s="69" t="s">
        <v>530</v>
      </c>
      <c r="K11" s="69" t="s">
        <v>531</v>
      </c>
    </row>
    <row r="12" spans="1:11" s="18" customFormat="1" ht="15.75" customHeight="1">
      <c r="A12" s="9" t="s">
        <v>542</v>
      </c>
      <c r="B12" s="65" t="s">
        <v>541</v>
      </c>
      <c r="C12" s="66">
        <v>5</v>
      </c>
      <c r="D12" s="66">
        <v>1</v>
      </c>
      <c r="E12" s="66"/>
      <c r="F12" s="66">
        <v>6</v>
      </c>
      <c r="G12" s="66">
        <v>16</v>
      </c>
      <c r="H12" s="67">
        <f t="shared" si="0"/>
        <v>28</v>
      </c>
      <c r="I12" s="68">
        <v>5</v>
      </c>
      <c r="J12" s="69" t="s">
        <v>530</v>
      </c>
      <c r="K12" s="69" t="s">
        <v>531</v>
      </c>
    </row>
    <row r="13" spans="1:11" s="18" customFormat="1" ht="15.75" customHeight="1">
      <c r="A13" s="9" t="s">
        <v>94</v>
      </c>
      <c r="B13" s="65" t="s">
        <v>95</v>
      </c>
      <c r="C13" s="66">
        <v>5</v>
      </c>
      <c r="D13" s="66">
        <v>1</v>
      </c>
      <c r="E13" s="66">
        <v>5</v>
      </c>
      <c r="F13" s="66">
        <v>6</v>
      </c>
      <c r="G13" s="66">
        <v>13</v>
      </c>
      <c r="H13" s="67">
        <f t="shared" si="0"/>
        <v>30</v>
      </c>
      <c r="I13" s="68">
        <v>6</v>
      </c>
      <c r="J13" s="22" t="s">
        <v>530</v>
      </c>
      <c r="K13" s="69" t="s">
        <v>531</v>
      </c>
    </row>
    <row r="14" spans="1:11" s="18" customFormat="1" ht="15.75" customHeight="1">
      <c r="A14" s="8" t="s">
        <v>86</v>
      </c>
      <c r="B14" s="8" t="s">
        <v>87</v>
      </c>
      <c r="C14" s="66">
        <v>5</v>
      </c>
      <c r="D14" s="66">
        <v>3</v>
      </c>
      <c r="E14" s="66"/>
      <c r="F14" s="66">
        <v>8</v>
      </c>
      <c r="G14" s="66">
        <v>18</v>
      </c>
      <c r="H14" s="67">
        <f t="shared" si="0"/>
        <v>34</v>
      </c>
      <c r="I14" s="68">
        <v>2</v>
      </c>
      <c r="J14" s="22" t="s">
        <v>530</v>
      </c>
      <c r="K14" s="69" t="s">
        <v>531</v>
      </c>
    </row>
    <row r="15" spans="1:11" s="18" customFormat="1" ht="15.75" customHeight="1">
      <c r="A15" s="74" t="s">
        <v>593</v>
      </c>
      <c r="B15" s="74" t="s">
        <v>594</v>
      </c>
      <c r="C15" s="66">
        <v>0</v>
      </c>
      <c r="D15" s="66">
        <v>0</v>
      </c>
      <c r="E15" s="66">
        <v>7</v>
      </c>
      <c r="F15" s="66">
        <v>8</v>
      </c>
      <c r="G15" s="66">
        <v>15</v>
      </c>
      <c r="H15" s="67">
        <f t="shared" si="0"/>
        <v>30</v>
      </c>
      <c r="I15" s="70">
        <v>26</v>
      </c>
      <c r="J15" s="22">
        <f>+I15+H15</f>
        <v>56</v>
      </c>
      <c r="K15" s="69" t="s">
        <v>534</v>
      </c>
    </row>
    <row r="16" spans="1:11" s="18" customFormat="1" ht="15.75" customHeight="1">
      <c r="A16" s="74" t="s">
        <v>617</v>
      </c>
      <c r="B16" s="74" t="s">
        <v>565</v>
      </c>
      <c r="C16" s="66">
        <v>5</v>
      </c>
      <c r="D16" s="66">
        <v>3</v>
      </c>
      <c r="E16" s="66"/>
      <c r="F16" s="66">
        <v>9</v>
      </c>
      <c r="G16" s="66">
        <v>11</v>
      </c>
      <c r="H16" s="67">
        <f t="shared" si="0"/>
        <v>28</v>
      </c>
      <c r="I16" s="68">
        <v>0</v>
      </c>
      <c r="J16" s="22" t="s">
        <v>530</v>
      </c>
      <c r="K16" s="69" t="s">
        <v>531</v>
      </c>
    </row>
    <row r="17" spans="1:11" s="18" customFormat="1" ht="15.75" customHeight="1">
      <c r="A17" s="9" t="s">
        <v>98</v>
      </c>
      <c r="B17" s="65" t="s">
        <v>99</v>
      </c>
      <c r="C17" s="66">
        <v>5</v>
      </c>
      <c r="D17" s="66">
        <v>3</v>
      </c>
      <c r="E17" s="66">
        <v>5</v>
      </c>
      <c r="F17" s="66">
        <v>8</v>
      </c>
      <c r="G17" s="66">
        <v>11</v>
      </c>
      <c r="H17" s="67">
        <f t="shared" si="0"/>
        <v>32</v>
      </c>
      <c r="I17" s="68">
        <v>13</v>
      </c>
      <c r="J17" s="22" t="s">
        <v>530</v>
      </c>
      <c r="K17" s="69" t="s">
        <v>531</v>
      </c>
    </row>
    <row r="18" spans="1:11" s="18" customFormat="1" ht="15.75" customHeight="1">
      <c r="A18" s="8" t="s">
        <v>242</v>
      </c>
      <c r="B18" s="8" t="s">
        <v>243</v>
      </c>
      <c r="C18" s="66">
        <v>5</v>
      </c>
      <c r="D18" s="66">
        <v>10</v>
      </c>
      <c r="E18" s="66">
        <v>10</v>
      </c>
      <c r="F18" s="66">
        <v>9</v>
      </c>
      <c r="G18" s="66">
        <v>15</v>
      </c>
      <c r="H18" s="72">
        <f t="shared" si="0"/>
        <v>49</v>
      </c>
      <c r="I18" s="68">
        <v>13</v>
      </c>
      <c r="J18" s="69" t="s">
        <v>530</v>
      </c>
      <c r="K18" s="69" t="s">
        <v>531</v>
      </c>
    </row>
    <row r="19" spans="1:11" s="18" customFormat="1" ht="15.75" customHeight="1">
      <c r="A19" s="8" t="s">
        <v>196</v>
      </c>
      <c r="B19" s="8" t="s">
        <v>197</v>
      </c>
      <c r="C19" s="66">
        <v>5</v>
      </c>
      <c r="D19" s="66">
        <v>10</v>
      </c>
      <c r="E19" s="66">
        <v>8</v>
      </c>
      <c r="F19" s="66">
        <v>9</v>
      </c>
      <c r="G19" s="66">
        <v>17</v>
      </c>
      <c r="H19" s="72">
        <f t="shared" si="0"/>
        <v>49</v>
      </c>
      <c r="I19" s="68">
        <v>0</v>
      </c>
      <c r="J19" s="69" t="s">
        <v>530</v>
      </c>
      <c r="K19" s="69" t="s">
        <v>531</v>
      </c>
    </row>
    <row r="20" spans="1:11" s="18" customFormat="1" ht="15.75">
      <c r="A20" s="75" t="s">
        <v>236</v>
      </c>
      <c r="B20" s="75" t="s">
        <v>237</v>
      </c>
      <c r="C20" s="76">
        <v>0</v>
      </c>
      <c r="D20" s="76">
        <v>0</v>
      </c>
      <c r="E20" s="76">
        <v>8</v>
      </c>
      <c r="F20" s="76">
        <v>6</v>
      </c>
      <c r="G20" s="76">
        <v>14</v>
      </c>
      <c r="H20" s="81">
        <f>+G20+F20+E20+D20+C20</f>
        <v>28</v>
      </c>
      <c r="I20" s="77">
        <v>23</v>
      </c>
      <c r="J20" s="69">
        <v>51</v>
      </c>
      <c r="K20" s="69" t="s">
        <v>534</v>
      </c>
    </row>
    <row r="21" spans="1:11" s="18" customFormat="1" ht="15.75" customHeight="1">
      <c r="A21" s="71" t="s">
        <v>619</v>
      </c>
      <c r="B21" s="65" t="s">
        <v>618</v>
      </c>
      <c r="C21" s="66">
        <v>0</v>
      </c>
      <c r="D21" s="66">
        <v>5</v>
      </c>
      <c r="E21" s="66"/>
      <c r="F21" s="66">
        <v>8</v>
      </c>
      <c r="G21" s="66">
        <v>15</v>
      </c>
      <c r="H21" s="72">
        <f>+G21+F21+E21+D21+C21</f>
        <v>28</v>
      </c>
      <c r="I21" s="70">
        <v>23</v>
      </c>
      <c r="J21" s="69">
        <f>+I21+H21</f>
        <v>51</v>
      </c>
      <c r="K21" s="69" t="s">
        <v>534</v>
      </c>
    </row>
    <row r="22" spans="1:11" s="18" customFormat="1" ht="15.75" customHeight="1">
      <c r="A22" s="74" t="s">
        <v>595</v>
      </c>
      <c r="B22" s="74" t="s">
        <v>596</v>
      </c>
      <c r="C22" s="66">
        <v>5</v>
      </c>
      <c r="D22" s="66">
        <v>4</v>
      </c>
      <c r="E22" s="66"/>
      <c r="F22" s="66">
        <v>6</v>
      </c>
      <c r="G22" s="66">
        <v>13</v>
      </c>
      <c r="H22" s="72">
        <f>+G22+F22+E22+D22+C22</f>
        <v>28</v>
      </c>
      <c r="I22" s="68">
        <v>3</v>
      </c>
      <c r="J22" s="22" t="s">
        <v>530</v>
      </c>
      <c r="K22" s="69" t="s">
        <v>531</v>
      </c>
    </row>
    <row r="23" spans="1:11" s="18" customFormat="1" ht="15.75" customHeight="1">
      <c r="A23" s="9" t="s">
        <v>487</v>
      </c>
      <c r="B23" s="65" t="s">
        <v>488</v>
      </c>
      <c r="C23" s="66">
        <v>5</v>
      </c>
      <c r="D23" s="66">
        <v>2</v>
      </c>
      <c r="E23" s="66"/>
      <c r="F23" s="66">
        <v>7</v>
      </c>
      <c r="G23" s="66">
        <v>16</v>
      </c>
      <c r="H23" s="67">
        <f t="shared" ref="H23:H29" si="1">+G23+F23+E23+D23+C23</f>
        <v>30</v>
      </c>
      <c r="I23" s="70">
        <v>23</v>
      </c>
      <c r="J23" s="22">
        <f>+I23+H23</f>
        <v>53</v>
      </c>
      <c r="K23" s="69" t="s">
        <v>534</v>
      </c>
    </row>
    <row r="24" spans="1:11" s="18" customFormat="1" ht="15.75" customHeight="1">
      <c r="A24" s="8" t="s">
        <v>414</v>
      </c>
      <c r="B24" s="8" t="s">
        <v>415</v>
      </c>
      <c r="C24" s="66">
        <v>5</v>
      </c>
      <c r="D24" s="66">
        <v>7</v>
      </c>
      <c r="E24" s="66"/>
      <c r="F24" s="66">
        <v>6</v>
      </c>
      <c r="G24" s="66">
        <v>14</v>
      </c>
      <c r="H24" s="67">
        <f t="shared" si="1"/>
        <v>32</v>
      </c>
      <c r="I24" s="68">
        <v>15</v>
      </c>
      <c r="J24" s="22" t="s">
        <v>530</v>
      </c>
      <c r="K24" s="69" t="s">
        <v>531</v>
      </c>
    </row>
    <row r="25" spans="1:11" s="18" customFormat="1" ht="15.75" customHeight="1">
      <c r="A25" s="9" t="s">
        <v>426</v>
      </c>
      <c r="B25" s="65" t="s">
        <v>427</v>
      </c>
      <c r="C25" s="66">
        <v>5</v>
      </c>
      <c r="D25" s="66">
        <v>4</v>
      </c>
      <c r="E25" s="66"/>
      <c r="F25" s="66">
        <v>8</v>
      </c>
      <c r="G25" s="66">
        <v>17</v>
      </c>
      <c r="H25" s="67">
        <f t="shared" si="1"/>
        <v>34</v>
      </c>
      <c r="I25" s="68">
        <v>16</v>
      </c>
      <c r="J25" s="22" t="s">
        <v>530</v>
      </c>
      <c r="K25" s="69" t="s">
        <v>531</v>
      </c>
    </row>
    <row r="26" spans="1:11" s="18" customFormat="1" ht="15.75" customHeight="1">
      <c r="A26" s="8" t="s">
        <v>374</v>
      </c>
      <c r="B26" s="8" t="s">
        <v>375</v>
      </c>
      <c r="C26" s="66">
        <v>5</v>
      </c>
      <c r="D26" s="66">
        <v>10</v>
      </c>
      <c r="E26" s="66"/>
      <c r="F26" s="66">
        <v>8</v>
      </c>
      <c r="G26" s="66">
        <v>11</v>
      </c>
      <c r="H26" s="67">
        <f t="shared" si="1"/>
        <v>34</v>
      </c>
      <c r="I26" s="68">
        <v>0</v>
      </c>
      <c r="J26" s="22" t="s">
        <v>530</v>
      </c>
      <c r="K26" s="69" t="s">
        <v>531</v>
      </c>
    </row>
    <row r="27" spans="1:11" s="18" customFormat="1" ht="15.75" customHeight="1">
      <c r="A27" s="8" t="s">
        <v>404</v>
      </c>
      <c r="B27" s="8" t="s">
        <v>405</v>
      </c>
      <c r="C27" s="66">
        <v>5</v>
      </c>
      <c r="D27" s="66">
        <v>8</v>
      </c>
      <c r="E27" s="66"/>
      <c r="F27" s="66">
        <v>7</v>
      </c>
      <c r="G27" s="66">
        <v>16</v>
      </c>
      <c r="H27" s="67">
        <f t="shared" si="1"/>
        <v>36</v>
      </c>
      <c r="I27" s="68">
        <v>17</v>
      </c>
      <c r="J27" s="22" t="s">
        <v>530</v>
      </c>
      <c r="K27" s="69" t="s">
        <v>531</v>
      </c>
    </row>
    <row r="28" spans="1:11" s="18" customFormat="1" ht="15.75" customHeight="1">
      <c r="A28" s="8" t="s">
        <v>376</v>
      </c>
      <c r="B28" s="8" t="s">
        <v>377</v>
      </c>
      <c r="C28" s="66">
        <v>5</v>
      </c>
      <c r="D28" s="66">
        <v>5</v>
      </c>
      <c r="E28" s="66"/>
      <c r="F28" s="66">
        <v>6</v>
      </c>
      <c r="G28" s="66">
        <v>14</v>
      </c>
      <c r="H28" s="67">
        <f t="shared" si="1"/>
        <v>30</v>
      </c>
      <c r="I28" s="70">
        <v>23</v>
      </c>
      <c r="J28" s="22">
        <f>+I28+H28</f>
        <v>53</v>
      </c>
      <c r="K28" s="69" t="s">
        <v>534</v>
      </c>
    </row>
    <row r="29" spans="1:11" s="18" customFormat="1" ht="15.75" customHeight="1">
      <c r="A29" s="9" t="s">
        <v>438</v>
      </c>
      <c r="B29" s="65" t="s">
        <v>439</v>
      </c>
      <c r="C29" s="66">
        <v>0</v>
      </c>
      <c r="D29" s="66">
        <v>1</v>
      </c>
      <c r="E29" s="66">
        <v>10</v>
      </c>
      <c r="F29" s="66">
        <v>6</v>
      </c>
      <c r="G29" s="66">
        <v>11</v>
      </c>
      <c r="H29" s="67">
        <f t="shared" si="1"/>
        <v>28</v>
      </c>
      <c r="I29" s="70">
        <v>23</v>
      </c>
      <c r="J29" s="22">
        <f>+I29+H29</f>
        <v>51</v>
      </c>
      <c r="K29" s="69" t="s">
        <v>534</v>
      </c>
    </row>
    <row r="30" spans="1:11">
      <c r="D30" s="18"/>
      <c r="E30" s="18"/>
      <c r="K30" s="61" t="s">
        <v>588</v>
      </c>
    </row>
    <row r="31" spans="1:11" ht="18">
      <c r="A31" s="142" t="s">
        <v>611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11" ht="18">
      <c r="A32" s="142" t="s">
        <v>612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ht="18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D34" s="18"/>
      <c r="E34" s="18"/>
    </row>
    <row r="35" spans="1:11" ht="18">
      <c r="A35" s="49" t="s">
        <v>613</v>
      </c>
      <c r="D35" s="18"/>
      <c r="E35" s="18"/>
      <c r="I35" s="136" t="s">
        <v>555</v>
      </c>
      <c r="J35" s="136"/>
      <c r="K35" s="136"/>
    </row>
    <row r="36" spans="1:11" s="11" customFormat="1" ht="18">
      <c r="A36"/>
      <c r="B36"/>
      <c r="C36" s="18"/>
      <c r="D36" s="18"/>
      <c r="E36" s="18"/>
      <c r="F36" s="19"/>
      <c r="G36" s="19"/>
      <c r="I36" s="136" t="s">
        <v>318</v>
      </c>
      <c r="J36" s="136"/>
      <c r="K36" s="136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</sheetData>
  <mergeCells count="8">
    <mergeCell ref="I35:K35"/>
    <mergeCell ref="I36:K36"/>
    <mergeCell ref="A1:K2"/>
    <mergeCell ref="A3:K3"/>
    <mergeCell ref="A4:K4"/>
    <mergeCell ref="A5:K5"/>
    <mergeCell ref="A31:K31"/>
    <mergeCell ref="A32:K32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3"/>
  <sheetViews>
    <sheetView zoomScale="110" zoomScaleNormal="110" workbookViewId="0">
      <selection activeCell="B16" sqref="B16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960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1015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122" t="s">
        <v>656</v>
      </c>
      <c r="B7" s="122" t="s">
        <v>657</v>
      </c>
      <c r="C7" s="123">
        <v>5</v>
      </c>
      <c r="D7" s="123">
        <v>8</v>
      </c>
      <c r="E7" s="123"/>
      <c r="F7" s="123">
        <v>8</v>
      </c>
      <c r="G7" s="127">
        <v>20</v>
      </c>
      <c r="H7" s="23">
        <f>+G7+F7+E7+D7+C7</f>
        <v>41</v>
      </c>
      <c r="I7" s="69">
        <v>31</v>
      </c>
      <c r="J7" s="85">
        <f>+I7+H7</f>
        <v>72</v>
      </c>
      <c r="K7" s="69" t="s">
        <v>533</v>
      </c>
    </row>
    <row r="8" spans="1:11" s="18" customFormat="1" ht="15.75" customHeight="1">
      <c r="A8" s="124" t="s">
        <v>1008</v>
      </c>
      <c r="B8" s="122" t="s">
        <v>1007</v>
      </c>
      <c r="C8" s="123">
        <v>5</v>
      </c>
      <c r="D8" s="123">
        <v>5</v>
      </c>
      <c r="E8" s="123"/>
      <c r="F8" s="125">
        <v>9</v>
      </c>
      <c r="G8" s="123">
        <v>11</v>
      </c>
      <c r="H8" s="23">
        <f>+G8+F8+E8+D8+C8</f>
        <v>30</v>
      </c>
      <c r="I8" s="69">
        <v>45</v>
      </c>
      <c r="J8" s="85">
        <f>+I8+H8</f>
        <v>75</v>
      </c>
      <c r="K8" s="69" t="s">
        <v>533</v>
      </c>
    </row>
    <row r="9" spans="1:11" s="18" customFormat="1" ht="15.75" customHeight="1">
      <c r="A9" s="124" t="s">
        <v>1016</v>
      </c>
      <c r="B9" s="122" t="s">
        <v>1009</v>
      </c>
      <c r="C9" s="123"/>
      <c r="D9" s="123">
        <v>10</v>
      </c>
      <c r="E9" s="123"/>
      <c r="F9" s="125">
        <v>7</v>
      </c>
      <c r="G9" s="123">
        <v>11</v>
      </c>
      <c r="H9" s="23">
        <f>+G9+F9+E9+D9+C9</f>
        <v>28</v>
      </c>
      <c r="I9" s="69">
        <v>45</v>
      </c>
      <c r="J9" s="85">
        <f>+I9+H9</f>
        <v>73</v>
      </c>
      <c r="K9" s="69" t="s">
        <v>533</v>
      </c>
    </row>
    <row r="10" spans="1:11" s="18" customFormat="1" ht="15.75" customHeight="1">
      <c r="A10" s="109"/>
      <c r="B10" s="102"/>
      <c r="C10" s="103"/>
      <c r="D10" s="103"/>
      <c r="E10" s="103"/>
      <c r="F10" s="104"/>
      <c r="G10" s="103"/>
      <c r="H10" s="105"/>
      <c r="I10" s="106"/>
      <c r="J10" s="107"/>
      <c r="K10" s="106"/>
    </row>
    <row r="11" spans="1:11" s="18" customFormat="1" ht="15.75" customHeight="1">
      <c r="A11" s="102"/>
      <c r="B11" s="102"/>
      <c r="C11" s="103"/>
      <c r="D11" s="103"/>
      <c r="E11" s="103"/>
      <c r="F11" s="104"/>
      <c r="G11" s="103"/>
      <c r="H11" s="105"/>
      <c r="I11" s="106"/>
      <c r="J11" s="107"/>
      <c r="K11" s="106"/>
    </row>
    <row r="12" spans="1:11" ht="18">
      <c r="A12" s="49" t="s">
        <v>1014</v>
      </c>
      <c r="D12" s="18"/>
      <c r="E12" s="18"/>
      <c r="I12" s="139" t="s">
        <v>960</v>
      </c>
      <c r="J12" s="139"/>
      <c r="K12" s="139"/>
    </row>
    <row r="13" spans="1:11" s="11" customFormat="1" ht="18">
      <c r="A13"/>
      <c r="B13"/>
      <c r="C13" s="18"/>
      <c r="D13" s="18"/>
      <c r="E13" s="18"/>
      <c r="F13" s="19"/>
      <c r="G13" s="19"/>
      <c r="I13" s="140" t="s">
        <v>318</v>
      </c>
      <c r="J13" s="140"/>
      <c r="K13" s="140"/>
    </row>
    <row r="14" spans="1:11" s="11" customFormat="1" ht="18">
      <c r="A14"/>
      <c r="B14"/>
      <c r="C14" s="18"/>
      <c r="D14" s="18"/>
      <c r="E14" s="18"/>
      <c r="F14" s="19"/>
      <c r="G14" s="19"/>
      <c r="I14" s="136"/>
      <c r="J14" s="136"/>
      <c r="K14" s="136"/>
    </row>
    <row r="15" spans="1:11" s="11" customFormat="1">
      <c r="A15"/>
      <c r="B15"/>
      <c r="C15" s="18"/>
      <c r="D15" s="18"/>
      <c r="E15" s="18"/>
      <c r="F15" s="19"/>
      <c r="G15" s="19"/>
      <c r="I15"/>
      <c r="J15"/>
      <c r="K15" s="29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</sheetData>
  <mergeCells count="7">
    <mergeCell ref="I14:K14"/>
    <mergeCell ref="A1:K2"/>
    <mergeCell ref="A3:K3"/>
    <mergeCell ref="A4:K4"/>
    <mergeCell ref="A5:K5"/>
    <mergeCell ref="I12:K12"/>
    <mergeCell ref="I13:K13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919"/>
  <sheetViews>
    <sheetView topLeftCell="A3" zoomScaleNormal="100" workbookViewId="0">
      <selection activeCell="B20" sqref="B20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7109375" style="11" customWidth="1"/>
    <col min="10" max="10" width="10.5703125" customWidth="1"/>
    <col min="11" max="11" width="14.71093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601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267</v>
      </c>
      <c r="D6" s="31" t="s">
        <v>264</v>
      </c>
      <c r="E6" s="31" t="s">
        <v>325</v>
      </c>
      <c r="F6" s="30" t="s">
        <v>265</v>
      </c>
      <c r="G6" s="30" t="s">
        <v>266</v>
      </c>
      <c r="H6" s="32" t="s">
        <v>324</v>
      </c>
      <c r="I6" s="33" t="s">
        <v>525</v>
      </c>
      <c r="J6" s="34" t="s">
        <v>526</v>
      </c>
      <c r="K6" s="34" t="s">
        <v>527</v>
      </c>
    </row>
    <row r="7" spans="1:11" s="18" customFormat="1" ht="15.75" customHeight="1">
      <c r="A7" s="9" t="s">
        <v>561</v>
      </c>
      <c r="B7" s="65" t="s">
        <v>570</v>
      </c>
      <c r="C7" s="66">
        <v>5</v>
      </c>
      <c r="D7" s="66">
        <v>6</v>
      </c>
      <c r="E7" s="66"/>
      <c r="F7" s="66">
        <v>6</v>
      </c>
      <c r="G7" s="66">
        <v>14</v>
      </c>
      <c r="H7" s="67">
        <f t="shared" ref="H7:H13" si="0">+G7+F7+E7+D7+C7</f>
        <v>31</v>
      </c>
      <c r="I7" s="68">
        <v>11</v>
      </c>
      <c r="J7" s="69" t="s">
        <v>530</v>
      </c>
      <c r="K7" s="69" t="s">
        <v>531</v>
      </c>
    </row>
    <row r="8" spans="1:11" s="18" customFormat="1" ht="15.75" customHeight="1">
      <c r="A8" s="71" t="s">
        <v>606</v>
      </c>
      <c r="B8" s="65" t="s">
        <v>605</v>
      </c>
      <c r="C8" s="66">
        <v>5</v>
      </c>
      <c r="D8" s="66">
        <v>5</v>
      </c>
      <c r="E8" s="66"/>
      <c r="F8" s="66">
        <v>8</v>
      </c>
      <c r="G8" s="66">
        <v>20</v>
      </c>
      <c r="H8" s="67">
        <f t="shared" si="0"/>
        <v>38</v>
      </c>
      <c r="I8" s="68">
        <v>12</v>
      </c>
      <c r="J8" s="69" t="s">
        <v>530</v>
      </c>
      <c r="K8" s="69" t="s">
        <v>531</v>
      </c>
    </row>
    <row r="9" spans="1:11" s="18" customFormat="1" ht="15.75" customHeight="1">
      <c r="A9" s="3" t="s">
        <v>82</v>
      </c>
      <c r="B9" s="3" t="s">
        <v>83</v>
      </c>
      <c r="C9" s="66">
        <v>5</v>
      </c>
      <c r="D9" s="66">
        <v>6</v>
      </c>
      <c r="E9" s="66"/>
      <c r="F9" s="66">
        <v>7</v>
      </c>
      <c r="G9" s="66">
        <v>17</v>
      </c>
      <c r="H9" s="67">
        <f t="shared" si="0"/>
        <v>35</v>
      </c>
      <c r="I9" s="68">
        <v>0</v>
      </c>
      <c r="J9" s="69" t="s">
        <v>530</v>
      </c>
      <c r="K9" s="69" t="s">
        <v>531</v>
      </c>
    </row>
    <row r="10" spans="1:11" s="18" customFormat="1" ht="15.75" customHeight="1">
      <c r="A10" s="3" t="s">
        <v>12</v>
      </c>
      <c r="B10" s="3" t="s">
        <v>13</v>
      </c>
      <c r="C10" s="66">
        <v>5</v>
      </c>
      <c r="D10" s="66">
        <v>7</v>
      </c>
      <c r="E10" s="66"/>
      <c r="F10" s="66">
        <v>6</v>
      </c>
      <c r="G10" s="66">
        <v>16</v>
      </c>
      <c r="H10" s="67">
        <f t="shared" si="0"/>
        <v>34</v>
      </c>
      <c r="I10" s="68">
        <v>0</v>
      </c>
      <c r="J10" s="69" t="s">
        <v>530</v>
      </c>
      <c r="K10" s="69" t="s">
        <v>531</v>
      </c>
    </row>
    <row r="11" spans="1:11" s="18" customFormat="1" ht="15.75" customHeight="1">
      <c r="A11" s="3" t="s">
        <v>32</v>
      </c>
      <c r="B11" s="3" t="s">
        <v>33</v>
      </c>
      <c r="C11" s="66">
        <v>5</v>
      </c>
      <c r="D11" s="66">
        <v>6</v>
      </c>
      <c r="E11" s="66"/>
      <c r="F11" s="66">
        <v>8</v>
      </c>
      <c r="G11" s="66">
        <v>12</v>
      </c>
      <c r="H11" s="67">
        <f t="shared" si="0"/>
        <v>31</v>
      </c>
      <c r="I11" s="68">
        <v>20</v>
      </c>
      <c r="J11" s="69" t="s">
        <v>530</v>
      </c>
      <c r="K11" s="69" t="s">
        <v>531</v>
      </c>
    </row>
    <row r="12" spans="1:11" s="18" customFormat="1" ht="15.75" customHeight="1">
      <c r="A12" s="3" t="s">
        <v>6</v>
      </c>
      <c r="B12" s="3" t="s">
        <v>7</v>
      </c>
      <c r="C12" s="66">
        <v>5</v>
      </c>
      <c r="D12" s="66">
        <v>3</v>
      </c>
      <c r="E12" s="66"/>
      <c r="F12" s="66">
        <v>8</v>
      </c>
      <c r="G12" s="66">
        <v>12</v>
      </c>
      <c r="H12" s="67">
        <f t="shared" si="0"/>
        <v>28</v>
      </c>
      <c r="I12" s="68">
        <v>15</v>
      </c>
      <c r="J12" s="69" t="s">
        <v>530</v>
      </c>
      <c r="K12" s="69" t="s">
        <v>531</v>
      </c>
    </row>
    <row r="13" spans="1:11" s="18" customFormat="1" ht="15.75" customHeight="1">
      <c r="A13" s="9" t="s">
        <v>114</v>
      </c>
      <c r="B13" s="65" t="s">
        <v>115</v>
      </c>
      <c r="C13" s="66">
        <v>5</v>
      </c>
      <c r="D13" s="66">
        <v>7</v>
      </c>
      <c r="E13" s="66"/>
      <c r="F13" s="66">
        <v>6</v>
      </c>
      <c r="G13" s="66">
        <v>11</v>
      </c>
      <c r="H13" s="67">
        <f t="shared" si="0"/>
        <v>29</v>
      </c>
      <c r="I13" s="68">
        <v>4</v>
      </c>
      <c r="J13" s="69" t="s">
        <v>530</v>
      </c>
      <c r="K13" s="69" t="s">
        <v>531</v>
      </c>
    </row>
    <row r="14" spans="1:11" s="18" customFormat="1" ht="15.75" customHeight="1">
      <c r="A14" s="9" t="s">
        <v>26</v>
      </c>
      <c r="B14" s="65" t="s">
        <v>27</v>
      </c>
      <c r="C14" s="66">
        <v>5</v>
      </c>
      <c r="D14" s="66">
        <v>10</v>
      </c>
      <c r="E14" s="66"/>
      <c r="F14" s="66">
        <v>9</v>
      </c>
      <c r="G14" s="66">
        <v>11</v>
      </c>
      <c r="H14" s="67">
        <f t="shared" ref="H14:H22" si="1">+G14+F14+E14+D14+C14</f>
        <v>35</v>
      </c>
      <c r="I14" s="70">
        <v>30</v>
      </c>
      <c r="J14" s="22">
        <f>+I14+H14</f>
        <v>65</v>
      </c>
      <c r="K14" s="69" t="s">
        <v>532</v>
      </c>
    </row>
    <row r="15" spans="1:11" s="18" customFormat="1" ht="15.75" customHeight="1">
      <c r="A15" s="9" t="s">
        <v>542</v>
      </c>
      <c r="B15" s="65" t="s">
        <v>541</v>
      </c>
      <c r="C15" s="66">
        <v>5</v>
      </c>
      <c r="D15" s="66">
        <v>1</v>
      </c>
      <c r="E15" s="66"/>
      <c r="F15" s="66">
        <v>6</v>
      </c>
      <c r="G15" s="66">
        <v>16</v>
      </c>
      <c r="H15" s="67">
        <f t="shared" si="1"/>
        <v>28</v>
      </c>
      <c r="I15" s="68">
        <v>7</v>
      </c>
      <c r="J15" s="69" t="s">
        <v>530</v>
      </c>
      <c r="K15" s="69" t="s">
        <v>531</v>
      </c>
    </row>
    <row r="16" spans="1:11" s="18" customFormat="1" ht="15.75" customHeight="1">
      <c r="A16" s="9" t="s">
        <v>112</v>
      </c>
      <c r="B16" s="65" t="s">
        <v>113</v>
      </c>
      <c r="C16" s="66">
        <v>5</v>
      </c>
      <c r="D16" s="66">
        <v>3</v>
      </c>
      <c r="E16" s="66"/>
      <c r="F16" s="66">
        <v>6</v>
      </c>
      <c r="G16" s="66">
        <v>15</v>
      </c>
      <c r="H16" s="67">
        <f t="shared" si="1"/>
        <v>29</v>
      </c>
      <c r="I16" s="70">
        <v>23</v>
      </c>
      <c r="J16" s="22">
        <f>+I16+H16</f>
        <v>52</v>
      </c>
      <c r="K16" s="69" t="s">
        <v>534</v>
      </c>
    </row>
    <row r="17" spans="1:11" s="18" customFormat="1" ht="15.75" customHeight="1">
      <c r="A17" s="9" t="s">
        <v>86</v>
      </c>
      <c r="B17" s="65" t="s">
        <v>87</v>
      </c>
      <c r="C17" s="66">
        <v>5</v>
      </c>
      <c r="D17" s="66">
        <v>3</v>
      </c>
      <c r="E17" s="66"/>
      <c r="F17" s="66">
        <v>8</v>
      </c>
      <c r="G17" s="66">
        <v>18</v>
      </c>
      <c r="H17" s="67">
        <f t="shared" si="1"/>
        <v>34</v>
      </c>
      <c r="I17" s="68">
        <v>10</v>
      </c>
      <c r="J17" s="22" t="s">
        <v>530</v>
      </c>
      <c r="K17" s="69" t="s">
        <v>531</v>
      </c>
    </row>
    <row r="18" spans="1:11" s="18" customFormat="1" ht="15.75" customHeight="1">
      <c r="A18" s="9" t="s">
        <v>94</v>
      </c>
      <c r="B18" s="65" t="s">
        <v>95</v>
      </c>
      <c r="C18" s="66">
        <v>5</v>
      </c>
      <c r="D18" s="66">
        <v>1</v>
      </c>
      <c r="E18" s="66">
        <v>5</v>
      </c>
      <c r="F18" s="66">
        <v>6</v>
      </c>
      <c r="G18" s="66">
        <v>13</v>
      </c>
      <c r="H18" s="67">
        <f t="shared" si="1"/>
        <v>30</v>
      </c>
      <c r="I18" s="68">
        <v>16</v>
      </c>
      <c r="J18" s="22" t="s">
        <v>530</v>
      </c>
      <c r="K18" s="69" t="s">
        <v>531</v>
      </c>
    </row>
    <row r="19" spans="1:11" s="18" customFormat="1" ht="15.75" customHeight="1">
      <c r="A19" s="9" t="s">
        <v>130</v>
      </c>
      <c r="B19" s="65" t="s">
        <v>131</v>
      </c>
      <c r="C19" s="66">
        <v>5</v>
      </c>
      <c r="D19" s="66">
        <v>10</v>
      </c>
      <c r="E19" s="66">
        <v>7</v>
      </c>
      <c r="F19" s="66">
        <v>8</v>
      </c>
      <c r="G19" s="66">
        <v>11</v>
      </c>
      <c r="H19" s="67">
        <f t="shared" si="1"/>
        <v>41</v>
      </c>
      <c r="I19" s="68">
        <v>9</v>
      </c>
      <c r="J19" s="22" t="s">
        <v>530</v>
      </c>
      <c r="K19" s="69" t="s">
        <v>531</v>
      </c>
    </row>
    <row r="20" spans="1:11" s="18" customFormat="1" ht="15.75" customHeight="1">
      <c r="A20" s="9" t="s">
        <v>98</v>
      </c>
      <c r="B20" s="65" t="s">
        <v>99</v>
      </c>
      <c r="C20" s="66">
        <v>5</v>
      </c>
      <c r="D20" s="66">
        <v>3</v>
      </c>
      <c r="E20" s="66">
        <v>5</v>
      </c>
      <c r="F20" s="66">
        <v>8</v>
      </c>
      <c r="G20" s="66">
        <v>11</v>
      </c>
      <c r="H20" s="67">
        <f t="shared" si="1"/>
        <v>32</v>
      </c>
      <c r="I20" s="68">
        <v>18</v>
      </c>
      <c r="J20" s="22" t="s">
        <v>530</v>
      </c>
      <c r="K20" s="69" t="s">
        <v>531</v>
      </c>
    </row>
    <row r="21" spans="1:11" s="18" customFormat="1" ht="15.75" customHeight="1">
      <c r="A21" s="9" t="s">
        <v>479</v>
      </c>
      <c r="B21" s="65" t="s">
        <v>480</v>
      </c>
      <c r="C21" s="66">
        <v>5</v>
      </c>
      <c r="D21" s="66">
        <v>5</v>
      </c>
      <c r="E21" s="66"/>
      <c r="F21" s="66">
        <v>6</v>
      </c>
      <c r="G21" s="66">
        <v>13</v>
      </c>
      <c r="H21" s="67">
        <f t="shared" si="1"/>
        <v>29</v>
      </c>
      <c r="I21" s="70">
        <v>23</v>
      </c>
      <c r="J21" s="22">
        <f>+I21+H21</f>
        <v>52</v>
      </c>
      <c r="K21" s="69" t="s">
        <v>534</v>
      </c>
    </row>
    <row r="22" spans="1:11" s="18" customFormat="1" ht="15.75" customHeight="1">
      <c r="A22" s="9" t="s">
        <v>238</v>
      </c>
      <c r="B22" s="65" t="s">
        <v>239</v>
      </c>
      <c r="C22" s="66">
        <v>5</v>
      </c>
      <c r="D22" s="66">
        <v>6</v>
      </c>
      <c r="E22" s="66"/>
      <c r="F22" s="66">
        <v>6</v>
      </c>
      <c r="G22" s="66">
        <v>16</v>
      </c>
      <c r="H22" s="67">
        <f t="shared" si="1"/>
        <v>33</v>
      </c>
      <c r="I22" s="70">
        <v>31</v>
      </c>
      <c r="J22" s="22">
        <f>+I22+H22</f>
        <v>64</v>
      </c>
      <c r="K22" s="69" t="s">
        <v>532</v>
      </c>
    </row>
    <row r="23" spans="1:11" s="18" customFormat="1" ht="15.75" customHeight="1">
      <c r="A23" s="9" t="s">
        <v>582</v>
      </c>
      <c r="B23" s="65" t="s">
        <v>583</v>
      </c>
      <c r="C23" s="66"/>
      <c r="D23" s="66"/>
      <c r="E23" s="66"/>
      <c r="F23" s="66"/>
      <c r="G23" s="66"/>
      <c r="H23" s="72">
        <v>28</v>
      </c>
      <c r="I23" s="70">
        <v>29</v>
      </c>
      <c r="J23" s="69">
        <f>+I23+H23</f>
        <v>57</v>
      </c>
      <c r="K23" s="69" t="s">
        <v>534</v>
      </c>
    </row>
    <row r="24" spans="1:11" s="18" customFormat="1" ht="15.75" customHeight="1">
      <c r="A24" s="9" t="s">
        <v>2</v>
      </c>
      <c r="B24" s="65" t="s">
        <v>3</v>
      </c>
      <c r="C24" s="66">
        <v>5</v>
      </c>
      <c r="D24" s="66">
        <v>5</v>
      </c>
      <c r="E24" s="66">
        <v>9</v>
      </c>
      <c r="F24" s="66">
        <v>7</v>
      </c>
      <c r="G24" s="66">
        <v>15</v>
      </c>
      <c r="H24" s="72">
        <f>+G24+F24+E24+D24+C24</f>
        <v>41</v>
      </c>
      <c r="I24" s="70">
        <v>42</v>
      </c>
      <c r="J24" s="69">
        <f>+I24+H24</f>
        <v>83</v>
      </c>
      <c r="K24" s="69" t="s">
        <v>528</v>
      </c>
    </row>
    <row r="25" spans="1:11" s="18" customFormat="1" ht="15.75" customHeight="1">
      <c r="A25" s="71" t="s">
        <v>607</v>
      </c>
      <c r="B25" s="65" t="s">
        <v>608</v>
      </c>
      <c r="C25" s="66">
        <v>5</v>
      </c>
      <c r="D25" s="66">
        <v>7</v>
      </c>
      <c r="E25" s="66"/>
      <c r="F25" s="66">
        <v>8</v>
      </c>
      <c r="G25" s="66">
        <v>12</v>
      </c>
      <c r="H25" s="72">
        <f>+G25+F25+E25+D25+C25</f>
        <v>32</v>
      </c>
      <c r="I25" s="68">
        <v>10</v>
      </c>
      <c r="J25" s="22" t="s">
        <v>530</v>
      </c>
      <c r="K25" s="69" t="s">
        <v>531</v>
      </c>
    </row>
    <row r="26" spans="1:11" s="18" customFormat="1" ht="15.75" customHeight="1">
      <c r="A26" s="71" t="s">
        <v>609</v>
      </c>
      <c r="B26" s="65" t="s">
        <v>610</v>
      </c>
      <c r="C26" s="66">
        <v>5</v>
      </c>
      <c r="D26" s="66">
        <v>2</v>
      </c>
      <c r="E26" s="66"/>
      <c r="F26" s="66">
        <v>8</v>
      </c>
      <c r="G26" s="66">
        <v>11</v>
      </c>
      <c r="H26" s="73">
        <f>+G26+F26+E26+D26+C26</f>
        <v>26</v>
      </c>
      <c r="I26" s="68">
        <v>4</v>
      </c>
      <c r="J26" s="69" t="s">
        <v>530</v>
      </c>
      <c r="K26" s="69" t="s">
        <v>531</v>
      </c>
    </row>
    <row r="27" spans="1:11" s="18" customFormat="1" ht="15.75" customHeight="1">
      <c r="A27" s="9" t="s">
        <v>372</v>
      </c>
      <c r="B27" s="65" t="s">
        <v>373</v>
      </c>
      <c r="C27" s="66">
        <v>5</v>
      </c>
      <c r="D27" s="66">
        <v>8</v>
      </c>
      <c r="E27" s="66"/>
      <c r="F27" s="66">
        <v>6</v>
      </c>
      <c r="G27" s="66">
        <v>13</v>
      </c>
      <c r="H27" s="67">
        <f t="shared" ref="H27:H32" si="2">+G27+F27+E27+D27+C27</f>
        <v>32</v>
      </c>
      <c r="I27" s="70">
        <v>23</v>
      </c>
      <c r="J27" s="22">
        <f>+I27+H27</f>
        <v>55</v>
      </c>
      <c r="K27" s="69" t="s">
        <v>534</v>
      </c>
    </row>
    <row r="28" spans="1:11" s="18" customFormat="1" ht="15.75" customHeight="1">
      <c r="A28" s="9" t="s">
        <v>487</v>
      </c>
      <c r="B28" s="65" t="s">
        <v>488</v>
      </c>
      <c r="C28" s="66">
        <v>5</v>
      </c>
      <c r="D28" s="66">
        <v>2</v>
      </c>
      <c r="E28" s="66"/>
      <c r="F28" s="66">
        <v>7</v>
      </c>
      <c r="G28" s="66">
        <v>16</v>
      </c>
      <c r="H28" s="67">
        <f t="shared" si="2"/>
        <v>30</v>
      </c>
      <c r="I28" s="68">
        <v>2</v>
      </c>
      <c r="J28" s="22" t="s">
        <v>530</v>
      </c>
      <c r="K28" s="69" t="s">
        <v>531</v>
      </c>
    </row>
    <row r="29" spans="1:11" s="18" customFormat="1" ht="15.75" customHeight="1">
      <c r="A29" s="9" t="s">
        <v>426</v>
      </c>
      <c r="B29" s="65" t="s">
        <v>427</v>
      </c>
      <c r="C29" s="66">
        <v>5</v>
      </c>
      <c r="D29" s="66">
        <v>4</v>
      </c>
      <c r="E29" s="66"/>
      <c r="F29" s="66">
        <v>8</v>
      </c>
      <c r="G29" s="66">
        <v>17</v>
      </c>
      <c r="H29" s="67">
        <f t="shared" si="2"/>
        <v>34</v>
      </c>
      <c r="I29" s="68">
        <v>18</v>
      </c>
      <c r="J29" s="22" t="s">
        <v>530</v>
      </c>
      <c r="K29" s="69" t="s">
        <v>531</v>
      </c>
    </row>
    <row r="30" spans="1:11" s="18" customFormat="1" ht="15.75" customHeight="1">
      <c r="A30" s="9" t="s">
        <v>360</v>
      </c>
      <c r="B30" s="65" t="s">
        <v>361</v>
      </c>
      <c r="C30" s="66">
        <v>5</v>
      </c>
      <c r="D30" s="66">
        <v>9</v>
      </c>
      <c r="E30" s="66"/>
      <c r="F30" s="66">
        <v>10</v>
      </c>
      <c r="G30" s="66">
        <v>11</v>
      </c>
      <c r="H30" s="67">
        <f t="shared" si="2"/>
        <v>35</v>
      </c>
      <c r="I30" s="70">
        <v>38</v>
      </c>
      <c r="J30" s="22">
        <f>+I30+H30</f>
        <v>73</v>
      </c>
      <c r="K30" s="69" t="s">
        <v>533</v>
      </c>
    </row>
    <row r="31" spans="1:11" s="18" customFormat="1" ht="15.75" customHeight="1">
      <c r="A31" s="9" t="s">
        <v>438</v>
      </c>
      <c r="B31" s="65" t="s">
        <v>439</v>
      </c>
      <c r="C31" s="66">
        <v>0</v>
      </c>
      <c r="D31" s="66">
        <v>1</v>
      </c>
      <c r="E31" s="66">
        <v>10</v>
      </c>
      <c r="F31" s="66">
        <v>6</v>
      </c>
      <c r="G31" s="66">
        <v>11</v>
      </c>
      <c r="H31" s="67">
        <f t="shared" si="2"/>
        <v>28</v>
      </c>
      <c r="I31" s="68">
        <v>20</v>
      </c>
      <c r="J31" s="22" t="s">
        <v>530</v>
      </c>
      <c r="K31" s="69" t="s">
        <v>531</v>
      </c>
    </row>
    <row r="32" spans="1:11" s="18" customFormat="1" ht="15.75" customHeight="1">
      <c r="A32" s="9" t="s">
        <v>394</v>
      </c>
      <c r="B32" s="65" t="s">
        <v>395</v>
      </c>
      <c r="C32" s="66">
        <v>5</v>
      </c>
      <c r="D32" s="66">
        <v>10</v>
      </c>
      <c r="E32" s="66"/>
      <c r="F32" s="66">
        <v>6</v>
      </c>
      <c r="G32" s="66">
        <v>14</v>
      </c>
      <c r="H32" s="67">
        <f t="shared" si="2"/>
        <v>35</v>
      </c>
      <c r="I32" s="70">
        <v>23</v>
      </c>
      <c r="J32" s="22">
        <f>+I32+H32</f>
        <v>58</v>
      </c>
      <c r="K32" s="69" t="s">
        <v>534</v>
      </c>
    </row>
    <row r="33" spans="1:11">
      <c r="D33" s="18"/>
      <c r="E33" s="18"/>
      <c r="K33" s="61" t="s">
        <v>588</v>
      </c>
    </row>
    <row r="34" spans="1:11" ht="18">
      <c r="A34" s="142" t="s">
        <v>602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1" ht="18">
      <c r="A35" s="142" t="s">
        <v>603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</row>
    <row r="36" spans="1:11" ht="18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>
      <c r="D37" s="18"/>
      <c r="E37" s="18"/>
    </row>
    <row r="38" spans="1:11" ht="18">
      <c r="A38" s="49" t="s">
        <v>604</v>
      </c>
      <c r="D38" s="18"/>
      <c r="E38" s="18"/>
      <c r="I38" s="136" t="s">
        <v>555</v>
      </c>
      <c r="J38" s="136"/>
      <c r="K38" s="136"/>
    </row>
    <row r="39" spans="1:11" s="11" customFormat="1" ht="18">
      <c r="A39"/>
      <c r="B39"/>
      <c r="C39" s="18"/>
      <c r="D39" s="18"/>
      <c r="E39" s="18"/>
      <c r="F39" s="19"/>
      <c r="G39" s="19"/>
      <c r="I39" s="136" t="s">
        <v>318</v>
      </c>
      <c r="J39" s="136"/>
      <c r="K39" s="136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</sheetData>
  <mergeCells count="8">
    <mergeCell ref="I38:K38"/>
    <mergeCell ref="I39:K39"/>
    <mergeCell ref="A1:K2"/>
    <mergeCell ref="A3:K3"/>
    <mergeCell ref="A4:K4"/>
    <mergeCell ref="A5:K5"/>
    <mergeCell ref="A34:K34"/>
    <mergeCell ref="A35:K35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921"/>
  <sheetViews>
    <sheetView zoomScaleNormal="100" workbookViewId="0">
      <selection activeCell="A24" sqref="A24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7109375" style="11" customWidth="1"/>
    <col min="10" max="10" width="10.5703125" customWidth="1"/>
    <col min="11" max="11" width="14.71093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584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267</v>
      </c>
      <c r="D6" s="31" t="s">
        <v>264</v>
      </c>
      <c r="E6" s="31" t="s">
        <v>325</v>
      </c>
      <c r="F6" s="30" t="s">
        <v>265</v>
      </c>
      <c r="G6" s="30" t="s">
        <v>266</v>
      </c>
      <c r="H6" s="32" t="s">
        <v>324</v>
      </c>
      <c r="I6" s="33" t="s">
        <v>525</v>
      </c>
      <c r="J6" s="34" t="s">
        <v>526</v>
      </c>
      <c r="K6" s="34" t="s">
        <v>527</v>
      </c>
    </row>
    <row r="7" spans="1:11" s="18" customFormat="1" ht="15.75" customHeight="1">
      <c r="A7" s="39" t="s">
        <v>561</v>
      </c>
      <c r="B7" s="54" t="s">
        <v>570</v>
      </c>
      <c r="C7" s="37">
        <v>5</v>
      </c>
      <c r="D7" s="37">
        <v>6</v>
      </c>
      <c r="E7" s="37"/>
      <c r="F7" s="37">
        <v>6</v>
      </c>
      <c r="G7" s="37">
        <v>14</v>
      </c>
      <c r="H7" s="53">
        <f>+G7+F7+E7+D7+C7</f>
        <v>31</v>
      </c>
      <c r="I7" s="56">
        <v>16</v>
      </c>
      <c r="J7" s="12" t="s">
        <v>530</v>
      </c>
      <c r="K7" s="12" t="s">
        <v>531</v>
      </c>
    </row>
    <row r="8" spans="1:11" s="18" customFormat="1" ht="15.75" customHeight="1">
      <c r="A8" s="39" t="s">
        <v>114</v>
      </c>
      <c r="B8" s="54" t="s">
        <v>115</v>
      </c>
      <c r="C8" s="37">
        <v>5</v>
      </c>
      <c r="D8" s="37">
        <v>7</v>
      </c>
      <c r="E8" s="37"/>
      <c r="F8" s="37">
        <v>6</v>
      </c>
      <c r="G8" s="37">
        <v>11</v>
      </c>
      <c r="H8" s="53">
        <f>+G8+F8+E8+D8+C8</f>
        <v>29</v>
      </c>
      <c r="I8" s="56">
        <v>15</v>
      </c>
      <c r="J8" s="12" t="s">
        <v>530</v>
      </c>
      <c r="K8" s="12" t="s">
        <v>531</v>
      </c>
    </row>
    <row r="9" spans="1:11" s="18" customFormat="1" ht="15.75" customHeight="1">
      <c r="A9" s="39" t="s">
        <v>36</v>
      </c>
      <c r="B9" s="54" t="s">
        <v>37</v>
      </c>
      <c r="C9" s="37">
        <v>5</v>
      </c>
      <c r="D9" s="37">
        <v>10</v>
      </c>
      <c r="E9" s="37">
        <v>8</v>
      </c>
      <c r="F9" s="37">
        <v>9</v>
      </c>
      <c r="G9" s="37">
        <v>14</v>
      </c>
      <c r="H9" s="53">
        <f>+G9+F9+E9+D9+C9</f>
        <v>46</v>
      </c>
      <c r="I9" s="37">
        <v>25</v>
      </c>
      <c r="J9" s="55">
        <f>+H9+I9</f>
        <v>71</v>
      </c>
      <c r="K9" s="12" t="s">
        <v>533</v>
      </c>
    </row>
    <row r="10" spans="1:11" s="18" customFormat="1" ht="15.75" customHeight="1">
      <c r="A10" s="39" t="s">
        <v>60</v>
      </c>
      <c r="B10" s="54" t="s">
        <v>61</v>
      </c>
      <c r="C10" s="37">
        <v>5</v>
      </c>
      <c r="D10" s="37">
        <v>4</v>
      </c>
      <c r="E10" s="37"/>
      <c r="F10" s="37">
        <v>8</v>
      </c>
      <c r="G10" s="37">
        <v>13</v>
      </c>
      <c r="H10" s="53">
        <f t="shared" ref="H10:H17" si="0">+G10+F10+E10+D10+C10</f>
        <v>30</v>
      </c>
      <c r="I10" s="62">
        <v>24</v>
      </c>
      <c r="J10" s="55">
        <f>+I10+H10</f>
        <v>54</v>
      </c>
      <c r="K10" s="12" t="s">
        <v>534</v>
      </c>
    </row>
    <row r="11" spans="1:11" s="18" customFormat="1" ht="15.75" customHeight="1">
      <c r="A11" s="39" t="s">
        <v>26</v>
      </c>
      <c r="B11" s="54" t="s">
        <v>27</v>
      </c>
      <c r="C11" s="37">
        <v>5</v>
      </c>
      <c r="D11" s="37">
        <v>10</v>
      </c>
      <c r="E11" s="37"/>
      <c r="F11" s="37">
        <v>9</v>
      </c>
      <c r="G11" s="37">
        <v>11</v>
      </c>
      <c r="H11" s="53">
        <f t="shared" si="0"/>
        <v>35</v>
      </c>
      <c r="I11" s="56">
        <v>18</v>
      </c>
      <c r="J11" s="12" t="s">
        <v>530</v>
      </c>
      <c r="K11" s="12" t="s">
        <v>531</v>
      </c>
    </row>
    <row r="12" spans="1:11" s="18" customFormat="1" ht="15.75" customHeight="1">
      <c r="A12" s="39" t="s">
        <v>58</v>
      </c>
      <c r="B12" s="54" t="s">
        <v>59</v>
      </c>
      <c r="C12" s="37">
        <v>5</v>
      </c>
      <c r="D12" s="37">
        <v>7</v>
      </c>
      <c r="E12" s="37"/>
      <c r="F12" s="37">
        <v>7</v>
      </c>
      <c r="G12" s="37">
        <v>16</v>
      </c>
      <c r="H12" s="53">
        <f t="shared" si="0"/>
        <v>35</v>
      </c>
      <c r="I12" s="57">
        <v>23</v>
      </c>
      <c r="J12" s="55">
        <f>+H12+I12</f>
        <v>58</v>
      </c>
      <c r="K12" s="12" t="s">
        <v>534</v>
      </c>
    </row>
    <row r="13" spans="1:11" s="18" customFormat="1" ht="15.75" customHeight="1">
      <c r="A13" s="39" t="s">
        <v>542</v>
      </c>
      <c r="B13" s="54" t="s">
        <v>541</v>
      </c>
      <c r="C13" s="37">
        <v>5</v>
      </c>
      <c r="D13" s="37">
        <v>1</v>
      </c>
      <c r="E13" s="37"/>
      <c r="F13" s="37">
        <v>6</v>
      </c>
      <c r="G13" s="37">
        <v>16</v>
      </c>
      <c r="H13" s="53">
        <f t="shared" si="0"/>
        <v>28</v>
      </c>
      <c r="I13" s="56">
        <v>0</v>
      </c>
      <c r="J13" s="12" t="s">
        <v>530</v>
      </c>
      <c r="K13" s="12" t="s">
        <v>531</v>
      </c>
    </row>
    <row r="14" spans="1:11" s="18" customFormat="1" ht="15.75" customHeight="1">
      <c r="A14" s="39" t="s">
        <v>128</v>
      </c>
      <c r="B14" s="54" t="s">
        <v>129</v>
      </c>
      <c r="C14" s="37">
        <v>5</v>
      </c>
      <c r="D14" s="37">
        <v>10</v>
      </c>
      <c r="E14" s="37"/>
      <c r="F14" s="37">
        <v>10</v>
      </c>
      <c r="G14" s="37">
        <v>18</v>
      </c>
      <c r="H14" s="53">
        <f t="shared" si="0"/>
        <v>43</v>
      </c>
      <c r="I14" s="37">
        <v>25</v>
      </c>
      <c r="J14" s="55">
        <f>+I14+H14</f>
        <v>68</v>
      </c>
      <c r="K14" s="12" t="s">
        <v>532</v>
      </c>
    </row>
    <row r="15" spans="1:11" s="18" customFormat="1" ht="15.75" customHeight="1">
      <c r="A15" s="39" t="s">
        <v>76</v>
      </c>
      <c r="B15" s="54" t="s">
        <v>77</v>
      </c>
      <c r="C15" s="37">
        <v>5</v>
      </c>
      <c r="D15" s="37">
        <v>10</v>
      </c>
      <c r="E15" s="37"/>
      <c r="F15" s="37">
        <v>7</v>
      </c>
      <c r="G15" s="37">
        <v>14</v>
      </c>
      <c r="H15" s="53">
        <f t="shared" si="0"/>
        <v>36</v>
      </c>
      <c r="I15" s="57">
        <v>23</v>
      </c>
      <c r="J15" s="55">
        <f>+H15+I15</f>
        <v>59</v>
      </c>
      <c r="K15" s="12" t="s">
        <v>534</v>
      </c>
    </row>
    <row r="16" spans="1:11" s="18" customFormat="1" ht="15.75" customHeight="1">
      <c r="A16" s="39" t="s">
        <v>112</v>
      </c>
      <c r="B16" s="54" t="s">
        <v>113</v>
      </c>
      <c r="C16" s="37">
        <v>5</v>
      </c>
      <c r="D16" s="37">
        <v>3</v>
      </c>
      <c r="E16" s="37"/>
      <c r="F16" s="37">
        <v>6</v>
      </c>
      <c r="G16" s="37">
        <v>15</v>
      </c>
      <c r="H16" s="53">
        <f t="shared" si="0"/>
        <v>29</v>
      </c>
      <c r="I16" s="56">
        <v>18</v>
      </c>
      <c r="J16" s="12" t="s">
        <v>530</v>
      </c>
      <c r="K16" s="12" t="s">
        <v>531</v>
      </c>
    </row>
    <row r="17" spans="1:11" s="18" customFormat="1" ht="15.75" customHeight="1">
      <c r="A17" s="39" t="s">
        <v>572</v>
      </c>
      <c r="B17" s="54" t="s">
        <v>573</v>
      </c>
      <c r="C17" s="37">
        <v>5</v>
      </c>
      <c r="D17" s="37">
        <v>4</v>
      </c>
      <c r="E17" s="37">
        <v>8</v>
      </c>
      <c r="F17" s="37">
        <v>10</v>
      </c>
      <c r="G17" s="37">
        <v>11</v>
      </c>
      <c r="H17" s="53">
        <f t="shared" si="0"/>
        <v>38</v>
      </c>
      <c r="I17" s="37">
        <v>24</v>
      </c>
      <c r="J17" s="55">
        <f>+I17+H17</f>
        <v>62</v>
      </c>
      <c r="K17" s="12" t="s">
        <v>532</v>
      </c>
    </row>
    <row r="18" spans="1:11" s="18" customFormat="1" ht="15.75" customHeight="1">
      <c r="A18" s="39" t="s">
        <v>470</v>
      </c>
      <c r="B18" s="54" t="s">
        <v>471</v>
      </c>
      <c r="C18" s="37">
        <v>0</v>
      </c>
      <c r="D18" s="37">
        <v>10</v>
      </c>
      <c r="E18" s="37">
        <v>8</v>
      </c>
      <c r="F18" s="37">
        <v>7</v>
      </c>
      <c r="G18" s="37">
        <v>11</v>
      </c>
      <c r="H18" s="53">
        <f>+G18+F18+E18+D18+C18</f>
        <v>36</v>
      </c>
      <c r="I18" s="40">
        <v>25</v>
      </c>
      <c r="J18" s="55">
        <f>+I18+H18</f>
        <v>61</v>
      </c>
      <c r="K18" s="12" t="s">
        <v>532</v>
      </c>
    </row>
    <row r="19" spans="1:11" s="18" customFormat="1" ht="15.75" customHeight="1">
      <c r="A19" s="39" t="s">
        <v>311</v>
      </c>
      <c r="B19" s="54" t="s">
        <v>276</v>
      </c>
      <c r="C19" s="37">
        <v>5</v>
      </c>
      <c r="D19" s="37">
        <v>10</v>
      </c>
      <c r="E19" s="37">
        <v>8</v>
      </c>
      <c r="F19" s="37">
        <v>8</v>
      </c>
      <c r="G19" s="37">
        <v>18</v>
      </c>
      <c r="H19" s="53">
        <f>+G19+F19+E19+D19+C19</f>
        <v>49</v>
      </c>
      <c r="I19" s="37">
        <v>32</v>
      </c>
      <c r="J19" s="55">
        <f>+I19+H19</f>
        <v>81</v>
      </c>
      <c r="K19" s="12" t="s">
        <v>528</v>
      </c>
    </row>
    <row r="20" spans="1:11" s="18" customFormat="1" ht="15.75" customHeight="1">
      <c r="A20" s="39" t="s">
        <v>571</v>
      </c>
      <c r="B20" s="54" t="s">
        <v>562</v>
      </c>
      <c r="C20" s="37">
        <v>5</v>
      </c>
      <c r="D20" s="37">
        <v>8</v>
      </c>
      <c r="E20" s="37">
        <v>6</v>
      </c>
      <c r="F20" s="37">
        <v>7</v>
      </c>
      <c r="G20" s="37">
        <v>16</v>
      </c>
      <c r="H20" s="53">
        <f>+G20+F20+E20+D20+C20</f>
        <v>42</v>
      </c>
      <c r="I20" s="37">
        <v>23</v>
      </c>
      <c r="J20" s="55">
        <f>+I20+H20</f>
        <v>65</v>
      </c>
      <c r="K20" s="12" t="s">
        <v>532</v>
      </c>
    </row>
    <row r="21" spans="1:11" s="18" customFormat="1" ht="15.75" customHeight="1">
      <c r="A21" s="39" t="s">
        <v>582</v>
      </c>
      <c r="B21" s="54" t="s">
        <v>583</v>
      </c>
      <c r="C21" s="37"/>
      <c r="D21" s="37"/>
      <c r="E21" s="37"/>
      <c r="F21" s="37"/>
      <c r="G21" s="37"/>
      <c r="H21" s="53">
        <v>20</v>
      </c>
      <c r="I21" s="56">
        <v>0</v>
      </c>
      <c r="J21" s="12" t="s">
        <v>530</v>
      </c>
      <c r="K21" s="12" t="s">
        <v>531</v>
      </c>
    </row>
    <row r="22" spans="1:11" s="18" customFormat="1" ht="15.75">
      <c r="A22" s="59" t="s">
        <v>574</v>
      </c>
      <c r="B22" s="60" t="s">
        <v>575</v>
      </c>
      <c r="C22" s="46">
        <v>0</v>
      </c>
      <c r="D22" s="46"/>
      <c r="E22" s="46">
        <v>9</v>
      </c>
      <c r="F22" s="46">
        <v>6</v>
      </c>
      <c r="G22" s="46">
        <v>13</v>
      </c>
      <c r="H22" s="58">
        <f t="shared" ref="H22:H34" si="1">+G22+F22+E22+D22+C22</f>
        <v>28</v>
      </c>
      <c r="I22" s="46">
        <v>23</v>
      </c>
      <c r="J22" s="55">
        <f>+I22+H22</f>
        <v>51</v>
      </c>
      <c r="K22" s="12" t="s">
        <v>534</v>
      </c>
    </row>
    <row r="23" spans="1:11" s="18" customFormat="1" ht="15.75" customHeight="1">
      <c r="A23" s="39" t="s">
        <v>458</v>
      </c>
      <c r="B23" s="54" t="s">
        <v>459</v>
      </c>
      <c r="C23" s="37">
        <v>5</v>
      </c>
      <c r="D23" s="37">
        <v>8</v>
      </c>
      <c r="E23" s="37"/>
      <c r="F23" s="37">
        <v>7</v>
      </c>
      <c r="G23" s="37">
        <v>13</v>
      </c>
      <c r="H23" s="53">
        <f t="shared" si="1"/>
        <v>33</v>
      </c>
      <c r="I23" s="37">
        <v>28</v>
      </c>
      <c r="J23" s="55">
        <f>+I23+H23</f>
        <v>61</v>
      </c>
      <c r="K23" s="12" t="s">
        <v>532</v>
      </c>
    </row>
    <row r="24" spans="1:11" s="18" customFormat="1" ht="15.75" customHeight="1">
      <c r="A24" s="39" t="s">
        <v>576</v>
      </c>
      <c r="B24" s="54" t="s">
        <v>577</v>
      </c>
      <c r="C24" s="37">
        <v>5</v>
      </c>
      <c r="D24" s="37">
        <v>6</v>
      </c>
      <c r="E24" s="37"/>
      <c r="F24" s="37">
        <v>6</v>
      </c>
      <c r="G24" s="37">
        <v>11</v>
      </c>
      <c r="H24" s="53">
        <f t="shared" si="1"/>
        <v>28</v>
      </c>
      <c r="I24" s="56">
        <v>5</v>
      </c>
      <c r="J24" s="12" t="s">
        <v>530</v>
      </c>
      <c r="K24" s="12" t="s">
        <v>531</v>
      </c>
    </row>
    <row r="25" spans="1:11" s="18" customFormat="1" ht="15.75" customHeight="1">
      <c r="A25" s="39" t="s">
        <v>150</v>
      </c>
      <c r="B25" s="54" t="s">
        <v>151</v>
      </c>
      <c r="C25" s="37">
        <v>5</v>
      </c>
      <c r="D25" s="37">
        <v>3</v>
      </c>
      <c r="E25" s="37"/>
      <c r="F25" s="37">
        <v>9</v>
      </c>
      <c r="G25" s="37">
        <v>11</v>
      </c>
      <c r="H25" s="53">
        <f t="shared" si="1"/>
        <v>28</v>
      </c>
      <c r="I25" s="37">
        <v>24</v>
      </c>
      <c r="J25" s="55">
        <f>+I25+H25</f>
        <v>52</v>
      </c>
      <c r="K25" s="12" t="s">
        <v>534</v>
      </c>
    </row>
    <row r="26" spans="1:11" s="18" customFormat="1" ht="15.75" customHeight="1">
      <c r="A26" s="39" t="s">
        <v>342</v>
      </c>
      <c r="B26" s="54" t="s">
        <v>343</v>
      </c>
      <c r="C26" s="37">
        <v>5</v>
      </c>
      <c r="D26" s="37">
        <v>10</v>
      </c>
      <c r="E26" s="37">
        <v>10</v>
      </c>
      <c r="F26" s="37">
        <v>8</v>
      </c>
      <c r="G26" s="37">
        <v>14</v>
      </c>
      <c r="H26" s="53">
        <f t="shared" si="1"/>
        <v>47</v>
      </c>
      <c r="I26" s="37">
        <v>25</v>
      </c>
      <c r="J26" s="55">
        <f>+I26+H26</f>
        <v>72</v>
      </c>
      <c r="K26" s="12" t="s">
        <v>533</v>
      </c>
    </row>
    <row r="27" spans="1:11" s="18" customFormat="1" ht="15.75" customHeight="1">
      <c r="A27" s="39" t="s">
        <v>372</v>
      </c>
      <c r="B27" s="54" t="s">
        <v>373</v>
      </c>
      <c r="C27" s="37">
        <v>5</v>
      </c>
      <c r="D27" s="37">
        <v>8</v>
      </c>
      <c r="E27" s="37"/>
      <c r="F27" s="37">
        <v>6</v>
      </c>
      <c r="G27" s="37">
        <v>13</v>
      </c>
      <c r="H27" s="53">
        <f t="shared" si="1"/>
        <v>32</v>
      </c>
      <c r="I27" s="56">
        <v>18</v>
      </c>
      <c r="J27" s="12" t="s">
        <v>530</v>
      </c>
      <c r="K27" s="12" t="s">
        <v>531</v>
      </c>
    </row>
    <row r="28" spans="1:11" s="18" customFormat="1" ht="15.75" customHeight="1">
      <c r="A28" s="39" t="s">
        <v>432</v>
      </c>
      <c r="B28" s="54" t="s">
        <v>433</v>
      </c>
      <c r="C28" s="37">
        <v>5</v>
      </c>
      <c r="D28" s="37">
        <v>10</v>
      </c>
      <c r="E28" s="37"/>
      <c r="F28" s="37">
        <v>10</v>
      </c>
      <c r="G28" s="37">
        <v>15</v>
      </c>
      <c r="H28" s="53">
        <f t="shared" si="1"/>
        <v>40</v>
      </c>
      <c r="I28" s="37">
        <v>27</v>
      </c>
      <c r="J28" s="55">
        <f>+I28+H28</f>
        <v>67</v>
      </c>
      <c r="K28" s="12" t="s">
        <v>532</v>
      </c>
    </row>
    <row r="29" spans="1:11" s="18" customFormat="1" ht="15.75" customHeight="1">
      <c r="A29" s="39" t="s">
        <v>269</v>
      </c>
      <c r="B29" s="54" t="s">
        <v>268</v>
      </c>
      <c r="C29" s="37">
        <v>5</v>
      </c>
      <c r="D29" s="37">
        <v>10</v>
      </c>
      <c r="E29" s="37">
        <v>7</v>
      </c>
      <c r="F29" s="37">
        <v>6</v>
      </c>
      <c r="G29" s="37">
        <v>13</v>
      </c>
      <c r="H29" s="53">
        <f t="shared" si="1"/>
        <v>41</v>
      </c>
      <c r="I29" s="56">
        <v>10</v>
      </c>
      <c r="J29" s="12" t="s">
        <v>530</v>
      </c>
      <c r="K29" s="12" t="s">
        <v>531</v>
      </c>
    </row>
    <row r="30" spans="1:11" s="18" customFormat="1" ht="15.75" customHeight="1">
      <c r="A30" s="39" t="s">
        <v>4</v>
      </c>
      <c r="B30" s="54" t="s">
        <v>5</v>
      </c>
      <c r="C30" s="37">
        <v>5</v>
      </c>
      <c r="D30" s="37">
        <v>10</v>
      </c>
      <c r="E30" s="37"/>
      <c r="F30" s="37">
        <v>9</v>
      </c>
      <c r="G30" s="37">
        <v>18</v>
      </c>
      <c r="H30" s="53">
        <f t="shared" si="1"/>
        <v>42</v>
      </c>
      <c r="I30" s="37">
        <v>43</v>
      </c>
      <c r="J30" s="55">
        <f>+I30+H30</f>
        <v>85</v>
      </c>
      <c r="K30" s="12" t="s">
        <v>528</v>
      </c>
    </row>
    <row r="31" spans="1:11" s="18" customFormat="1" ht="16.5" customHeight="1">
      <c r="A31" s="39" t="s">
        <v>578</v>
      </c>
      <c r="B31" s="54" t="s">
        <v>579</v>
      </c>
      <c r="C31" s="37">
        <v>5</v>
      </c>
      <c r="D31" s="37">
        <v>1</v>
      </c>
      <c r="E31" s="37">
        <v>7</v>
      </c>
      <c r="F31" s="37">
        <v>8</v>
      </c>
      <c r="G31" s="37">
        <v>11</v>
      </c>
      <c r="H31" s="53">
        <f t="shared" si="1"/>
        <v>32</v>
      </c>
      <c r="I31" s="57">
        <v>23</v>
      </c>
      <c r="J31" s="55">
        <f>+I31+H31</f>
        <v>55</v>
      </c>
      <c r="K31" s="12" t="s">
        <v>534</v>
      </c>
    </row>
    <row r="32" spans="1:11" s="18" customFormat="1" ht="15.75" customHeight="1">
      <c r="A32" s="39" t="s">
        <v>580</v>
      </c>
      <c r="B32" s="54" t="s">
        <v>581</v>
      </c>
      <c r="C32" s="37">
        <v>5</v>
      </c>
      <c r="D32" s="37">
        <v>4</v>
      </c>
      <c r="E32" s="37"/>
      <c r="F32" s="37">
        <v>8</v>
      </c>
      <c r="G32" s="37">
        <v>14</v>
      </c>
      <c r="H32" s="53">
        <f t="shared" si="1"/>
        <v>31</v>
      </c>
      <c r="I32" s="37">
        <v>30</v>
      </c>
      <c r="J32" s="55">
        <f>+I32+H32</f>
        <v>61</v>
      </c>
      <c r="K32" s="12" t="s">
        <v>532</v>
      </c>
    </row>
    <row r="33" spans="1:11" s="18" customFormat="1" ht="15.75" customHeight="1">
      <c r="A33" s="39" t="s">
        <v>404</v>
      </c>
      <c r="B33" s="54" t="s">
        <v>405</v>
      </c>
      <c r="C33" s="37">
        <v>5</v>
      </c>
      <c r="D33" s="37">
        <v>8</v>
      </c>
      <c r="E33" s="37"/>
      <c r="F33" s="37">
        <v>7</v>
      </c>
      <c r="G33" s="37">
        <v>16</v>
      </c>
      <c r="H33" s="53">
        <f t="shared" si="1"/>
        <v>36</v>
      </c>
      <c r="I33" s="56">
        <v>15</v>
      </c>
      <c r="J33" s="12" t="s">
        <v>530</v>
      </c>
      <c r="K33" s="12" t="s">
        <v>531</v>
      </c>
    </row>
    <row r="34" spans="1:11" s="18" customFormat="1" ht="15.75" customHeight="1">
      <c r="A34" s="39" t="s">
        <v>280</v>
      </c>
      <c r="B34" s="54" t="s">
        <v>279</v>
      </c>
      <c r="C34" s="37">
        <v>5</v>
      </c>
      <c r="D34" s="37">
        <v>10</v>
      </c>
      <c r="E34" s="37">
        <v>6</v>
      </c>
      <c r="F34" s="37">
        <v>6</v>
      </c>
      <c r="G34" s="37">
        <v>13</v>
      </c>
      <c r="H34" s="53">
        <f t="shared" si="1"/>
        <v>40</v>
      </c>
      <c r="I34" s="37">
        <v>23</v>
      </c>
      <c r="J34" s="55">
        <f>+I34+H34</f>
        <v>63</v>
      </c>
      <c r="K34" s="12" t="s">
        <v>532</v>
      </c>
    </row>
    <row r="35" spans="1:11">
      <c r="D35" s="18"/>
      <c r="E35" s="18"/>
      <c r="K35" s="61" t="s">
        <v>588</v>
      </c>
    </row>
    <row r="36" spans="1:11" ht="18">
      <c r="A36" s="142" t="s">
        <v>586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11" ht="18">
      <c r="A37" s="142" t="s">
        <v>585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</row>
    <row r="38" spans="1:11" ht="18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>
      <c r="D39" s="18"/>
      <c r="E39" s="18"/>
    </row>
    <row r="40" spans="1:11" ht="18">
      <c r="A40" s="49" t="s">
        <v>587</v>
      </c>
      <c r="D40" s="18"/>
      <c r="E40" s="18"/>
      <c r="I40" s="136" t="s">
        <v>555</v>
      </c>
      <c r="J40" s="136"/>
      <c r="K40" s="136"/>
    </row>
    <row r="41" spans="1:11" s="11" customFormat="1" ht="18">
      <c r="A41"/>
      <c r="B41"/>
      <c r="C41" s="18"/>
      <c r="D41" s="18"/>
      <c r="E41" s="18"/>
      <c r="F41" s="19"/>
      <c r="G41" s="19"/>
      <c r="I41" s="136" t="s">
        <v>318</v>
      </c>
      <c r="J41" s="136"/>
      <c r="K41" s="136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  <row r="920" spans="1:11" s="11" customFormat="1">
      <c r="A920"/>
      <c r="B920"/>
      <c r="C920" s="18"/>
      <c r="D920" s="18"/>
      <c r="E920" s="18"/>
      <c r="F920" s="19"/>
      <c r="G920" s="19"/>
      <c r="I920"/>
      <c r="J920"/>
      <c r="K920" s="29"/>
    </row>
    <row r="921" spans="1:11" s="11" customFormat="1">
      <c r="A921"/>
      <c r="B921"/>
      <c r="C921" s="18"/>
      <c r="D921" s="18"/>
      <c r="E921" s="18"/>
      <c r="F921" s="19"/>
      <c r="G921" s="19"/>
      <c r="I921"/>
      <c r="J921"/>
      <c r="K921" s="29"/>
    </row>
  </sheetData>
  <mergeCells count="8">
    <mergeCell ref="I40:K40"/>
    <mergeCell ref="I41:K41"/>
    <mergeCell ref="A1:K2"/>
    <mergeCell ref="A3:K3"/>
    <mergeCell ref="A4:K4"/>
    <mergeCell ref="A5:K5"/>
    <mergeCell ref="A36:K36"/>
    <mergeCell ref="A37:K37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937"/>
  <sheetViews>
    <sheetView zoomScaleNormal="100" workbookViewId="0">
      <selection activeCell="B8" sqref="B8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7109375" style="11" customWidth="1"/>
    <col min="10" max="10" width="10.5703125" customWidth="1"/>
    <col min="11" max="11" width="14.71093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551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267</v>
      </c>
      <c r="D6" s="31" t="s">
        <v>264</v>
      </c>
      <c r="E6" s="31" t="s">
        <v>325</v>
      </c>
      <c r="F6" s="30" t="s">
        <v>265</v>
      </c>
      <c r="G6" s="30" t="s">
        <v>266</v>
      </c>
      <c r="H6" s="32" t="s">
        <v>324</v>
      </c>
      <c r="I6" s="33" t="s">
        <v>525</v>
      </c>
      <c r="J6" s="34" t="s">
        <v>526</v>
      </c>
      <c r="K6" s="34" t="s">
        <v>527</v>
      </c>
    </row>
    <row r="7" spans="1:11" s="18" customFormat="1" ht="15.75" customHeight="1">
      <c r="A7" s="35" t="s">
        <v>287</v>
      </c>
      <c r="B7" s="36" t="s">
        <v>286</v>
      </c>
      <c r="C7" s="37">
        <v>5</v>
      </c>
      <c r="D7" s="37">
        <v>6</v>
      </c>
      <c r="E7" s="37"/>
      <c r="F7" s="37">
        <v>6</v>
      </c>
      <c r="G7" s="37">
        <v>16</v>
      </c>
      <c r="H7" s="38">
        <f t="shared" ref="H7:H24" si="0">+G7+F7+E7+D7+C7</f>
        <v>33</v>
      </c>
      <c r="I7" s="37">
        <v>39</v>
      </c>
      <c r="J7" s="12">
        <f>+I7+H7</f>
        <v>72</v>
      </c>
      <c r="K7" s="12" t="s">
        <v>533</v>
      </c>
    </row>
    <row r="8" spans="1:11" s="18" customFormat="1" ht="15.75" customHeight="1">
      <c r="A8" s="39" t="s">
        <v>322</v>
      </c>
      <c r="B8" s="39" t="s">
        <v>323</v>
      </c>
      <c r="C8" s="37">
        <v>5</v>
      </c>
      <c r="D8" s="37">
        <v>1</v>
      </c>
      <c r="E8" s="37">
        <v>10</v>
      </c>
      <c r="F8" s="37">
        <v>6</v>
      </c>
      <c r="G8" s="40">
        <v>11</v>
      </c>
      <c r="H8" s="38">
        <f t="shared" si="0"/>
        <v>33</v>
      </c>
      <c r="I8" s="37">
        <v>23</v>
      </c>
      <c r="J8" s="12">
        <f t="shared" ref="J8:J50" si="1">+I8+H8</f>
        <v>56</v>
      </c>
      <c r="K8" s="12" t="s">
        <v>534</v>
      </c>
    </row>
    <row r="9" spans="1:11" s="18" customFormat="1" ht="15.75" customHeight="1">
      <c r="A9" s="39" t="s">
        <v>538</v>
      </c>
      <c r="B9" s="39" t="s">
        <v>537</v>
      </c>
      <c r="C9" s="37">
        <v>5</v>
      </c>
      <c r="D9" s="37"/>
      <c r="E9" s="37">
        <v>10</v>
      </c>
      <c r="F9" s="37">
        <v>6</v>
      </c>
      <c r="G9" s="40">
        <v>11</v>
      </c>
      <c r="H9" s="38">
        <f t="shared" si="0"/>
        <v>32</v>
      </c>
      <c r="I9" s="37">
        <v>30</v>
      </c>
      <c r="J9" s="12">
        <f t="shared" si="1"/>
        <v>62</v>
      </c>
      <c r="K9" s="12" t="s">
        <v>532</v>
      </c>
    </row>
    <row r="10" spans="1:11" s="18" customFormat="1" ht="15.75" customHeight="1">
      <c r="A10" s="35" t="s">
        <v>126</v>
      </c>
      <c r="B10" s="35" t="s">
        <v>127</v>
      </c>
      <c r="C10" s="37">
        <v>5</v>
      </c>
      <c r="D10" s="37">
        <v>10</v>
      </c>
      <c r="E10" s="37">
        <v>7</v>
      </c>
      <c r="F10" s="37">
        <v>10</v>
      </c>
      <c r="G10" s="37">
        <v>20</v>
      </c>
      <c r="H10" s="38">
        <f t="shared" si="0"/>
        <v>52</v>
      </c>
      <c r="I10" s="37">
        <v>40</v>
      </c>
      <c r="J10" s="12">
        <f t="shared" si="1"/>
        <v>92</v>
      </c>
      <c r="K10" s="12" t="s">
        <v>529</v>
      </c>
    </row>
    <row r="11" spans="1:11" s="18" customFormat="1" ht="15.75" customHeight="1">
      <c r="A11" s="35" t="s">
        <v>100</v>
      </c>
      <c r="B11" s="35" t="s">
        <v>101</v>
      </c>
      <c r="C11" s="37">
        <v>5</v>
      </c>
      <c r="D11" s="37">
        <v>10</v>
      </c>
      <c r="E11" s="37">
        <v>9</v>
      </c>
      <c r="F11" s="37">
        <v>9</v>
      </c>
      <c r="G11" s="37">
        <v>18</v>
      </c>
      <c r="H11" s="38">
        <f t="shared" si="0"/>
        <v>51</v>
      </c>
      <c r="I11" s="37">
        <v>30</v>
      </c>
      <c r="J11" s="12">
        <f t="shared" si="1"/>
        <v>81</v>
      </c>
      <c r="K11" s="12" t="s">
        <v>528</v>
      </c>
    </row>
    <row r="12" spans="1:11" s="18" customFormat="1" ht="15.75" customHeight="1">
      <c r="A12" s="35" t="s">
        <v>30</v>
      </c>
      <c r="B12" s="35" t="s">
        <v>31</v>
      </c>
      <c r="C12" s="37">
        <v>5</v>
      </c>
      <c r="D12" s="37">
        <v>10</v>
      </c>
      <c r="E12" s="37">
        <v>10</v>
      </c>
      <c r="F12" s="37">
        <v>10</v>
      </c>
      <c r="G12" s="37">
        <v>20</v>
      </c>
      <c r="H12" s="38">
        <f t="shared" si="0"/>
        <v>55</v>
      </c>
      <c r="I12" s="37">
        <v>36</v>
      </c>
      <c r="J12" s="12">
        <f t="shared" si="1"/>
        <v>91</v>
      </c>
      <c r="K12" s="12" t="s">
        <v>529</v>
      </c>
    </row>
    <row r="13" spans="1:11" s="18" customFormat="1" ht="15.75" customHeight="1">
      <c r="A13" s="35" t="s">
        <v>14</v>
      </c>
      <c r="B13" s="35" t="s">
        <v>15</v>
      </c>
      <c r="C13" s="37">
        <v>5</v>
      </c>
      <c r="D13" s="37">
        <v>10</v>
      </c>
      <c r="E13" s="37">
        <v>10</v>
      </c>
      <c r="F13" s="37">
        <v>10</v>
      </c>
      <c r="G13" s="37">
        <v>20</v>
      </c>
      <c r="H13" s="38">
        <f t="shared" si="0"/>
        <v>55</v>
      </c>
      <c r="I13" s="37">
        <v>41</v>
      </c>
      <c r="J13" s="12">
        <f t="shared" si="1"/>
        <v>96</v>
      </c>
      <c r="K13" s="12" t="s">
        <v>529</v>
      </c>
    </row>
    <row r="14" spans="1:11" s="18" customFormat="1" ht="15.75" customHeight="1">
      <c r="A14" s="39" t="s">
        <v>539</v>
      </c>
      <c r="B14" s="39" t="s">
        <v>540</v>
      </c>
      <c r="C14" s="37">
        <v>5</v>
      </c>
      <c r="D14" s="37">
        <v>5</v>
      </c>
      <c r="E14" s="37"/>
      <c r="F14" s="37">
        <v>7</v>
      </c>
      <c r="G14" s="37">
        <v>20</v>
      </c>
      <c r="H14" s="38">
        <f t="shared" si="0"/>
        <v>37</v>
      </c>
      <c r="I14" s="41">
        <v>4</v>
      </c>
      <c r="J14" s="12" t="s">
        <v>530</v>
      </c>
      <c r="K14" s="12" t="s">
        <v>531</v>
      </c>
    </row>
    <row r="15" spans="1:11" s="18" customFormat="1" ht="15.75" customHeight="1">
      <c r="A15" s="39" t="s">
        <v>292</v>
      </c>
      <c r="B15" s="39" t="s">
        <v>284</v>
      </c>
      <c r="C15" s="37">
        <v>5</v>
      </c>
      <c r="D15" s="37">
        <v>5</v>
      </c>
      <c r="E15" s="37"/>
      <c r="F15" s="37">
        <v>9</v>
      </c>
      <c r="G15" s="40">
        <v>11</v>
      </c>
      <c r="H15" s="38">
        <f t="shared" si="0"/>
        <v>30</v>
      </c>
      <c r="I15" s="37">
        <v>24</v>
      </c>
      <c r="J15" s="12">
        <f t="shared" si="1"/>
        <v>54</v>
      </c>
      <c r="K15" s="12" t="s">
        <v>534</v>
      </c>
    </row>
    <row r="16" spans="1:11" s="18" customFormat="1" ht="15.75" customHeight="1">
      <c r="A16" s="39" t="s">
        <v>548</v>
      </c>
      <c r="B16" s="39" t="s">
        <v>547</v>
      </c>
      <c r="C16" s="37"/>
      <c r="D16" s="37"/>
      <c r="E16" s="37"/>
      <c r="F16" s="37"/>
      <c r="G16" s="40"/>
      <c r="H16" s="38">
        <v>33</v>
      </c>
      <c r="I16" s="41">
        <v>11</v>
      </c>
      <c r="J16" s="12" t="s">
        <v>530</v>
      </c>
      <c r="K16" s="12" t="s">
        <v>531</v>
      </c>
    </row>
    <row r="17" spans="1:11" s="18" customFormat="1" ht="15.75" customHeight="1">
      <c r="A17" s="35" t="s">
        <v>56</v>
      </c>
      <c r="B17" s="35" t="s">
        <v>57</v>
      </c>
      <c r="C17" s="37">
        <v>5</v>
      </c>
      <c r="D17" s="37">
        <v>8</v>
      </c>
      <c r="E17" s="37"/>
      <c r="F17" s="37">
        <v>6</v>
      </c>
      <c r="G17" s="37">
        <v>17</v>
      </c>
      <c r="H17" s="38">
        <f t="shared" si="0"/>
        <v>36</v>
      </c>
      <c r="I17" s="37">
        <v>35</v>
      </c>
      <c r="J17" s="12">
        <f t="shared" si="1"/>
        <v>71</v>
      </c>
      <c r="K17" s="12" t="s">
        <v>533</v>
      </c>
    </row>
    <row r="18" spans="1:11" s="18" customFormat="1" ht="15.75" customHeight="1">
      <c r="A18" s="39" t="s">
        <v>542</v>
      </c>
      <c r="B18" s="39" t="s">
        <v>541</v>
      </c>
      <c r="C18" s="37">
        <v>5</v>
      </c>
      <c r="D18" s="37">
        <v>1</v>
      </c>
      <c r="E18" s="37"/>
      <c r="F18" s="37">
        <v>6</v>
      </c>
      <c r="G18" s="37">
        <v>16</v>
      </c>
      <c r="H18" s="38">
        <f t="shared" si="0"/>
        <v>28</v>
      </c>
      <c r="I18" s="41">
        <v>14</v>
      </c>
      <c r="J18" s="12" t="s">
        <v>530</v>
      </c>
      <c r="K18" s="12" t="s">
        <v>531</v>
      </c>
    </row>
    <row r="19" spans="1:11" s="18" customFormat="1" ht="15.75" customHeight="1">
      <c r="A19" s="35" t="s">
        <v>88</v>
      </c>
      <c r="B19" s="35" t="s">
        <v>89</v>
      </c>
      <c r="C19" s="37">
        <v>5</v>
      </c>
      <c r="D19" s="37">
        <v>8</v>
      </c>
      <c r="E19" s="37">
        <v>10</v>
      </c>
      <c r="F19" s="37">
        <v>9</v>
      </c>
      <c r="G19" s="40">
        <v>11</v>
      </c>
      <c r="H19" s="38">
        <f t="shared" si="0"/>
        <v>43</v>
      </c>
      <c r="I19" s="41">
        <v>4</v>
      </c>
      <c r="J19" s="12" t="s">
        <v>530</v>
      </c>
      <c r="K19" s="12" t="s">
        <v>531</v>
      </c>
    </row>
    <row r="20" spans="1:11" s="18" customFormat="1" ht="15.75" customHeight="1">
      <c r="A20" s="35" t="s">
        <v>76</v>
      </c>
      <c r="B20" s="35" t="s">
        <v>77</v>
      </c>
      <c r="C20" s="37">
        <v>5</v>
      </c>
      <c r="D20" s="37">
        <v>10</v>
      </c>
      <c r="E20" s="37"/>
      <c r="F20" s="37">
        <v>7</v>
      </c>
      <c r="G20" s="37">
        <v>14</v>
      </c>
      <c r="H20" s="38">
        <f t="shared" si="0"/>
        <v>36</v>
      </c>
      <c r="I20" s="41">
        <v>19</v>
      </c>
      <c r="J20" s="12" t="s">
        <v>530</v>
      </c>
      <c r="K20" s="12" t="s">
        <v>531</v>
      </c>
    </row>
    <row r="21" spans="1:11" s="18" customFormat="1" ht="15.75" customHeight="1">
      <c r="A21" s="35" t="s">
        <v>40</v>
      </c>
      <c r="B21" s="35" t="s">
        <v>41</v>
      </c>
      <c r="C21" s="37">
        <v>5</v>
      </c>
      <c r="D21" s="37">
        <v>4</v>
      </c>
      <c r="E21" s="37">
        <v>8</v>
      </c>
      <c r="F21" s="37">
        <v>7</v>
      </c>
      <c r="G21" s="37">
        <v>13</v>
      </c>
      <c r="H21" s="38">
        <f t="shared" si="0"/>
        <v>37</v>
      </c>
      <c r="I21" s="41">
        <v>11</v>
      </c>
      <c r="J21" s="12" t="s">
        <v>530</v>
      </c>
      <c r="K21" s="12" t="s">
        <v>531</v>
      </c>
    </row>
    <row r="22" spans="1:11" s="18" customFormat="1" ht="15.75" customHeight="1">
      <c r="A22" s="42" t="s">
        <v>300</v>
      </c>
      <c r="B22" s="42" t="s">
        <v>270</v>
      </c>
      <c r="C22" s="37">
        <v>5</v>
      </c>
      <c r="D22" s="37">
        <v>10</v>
      </c>
      <c r="E22" s="37"/>
      <c r="F22" s="43">
        <v>7</v>
      </c>
      <c r="G22" s="44">
        <v>12</v>
      </c>
      <c r="H22" s="38">
        <f t="shared" si="0"/>
        <v>34</v>
      </c>
      <c r="I22" s="45">
        <v>32</v>
      </c>
      <c r="J22" s="12">
        <f t="shared" si="1"/>
        <v>66</v>
      </c>
      <c r="K22" s="12" t="s">
        <v>532</v>
      </c>
    </row>
    <row r="23" spans="1:11" s="18" customFormat="1" ht="15.75" customHeight="1">
      <c r="A23" s="42" t="s">
        <v>536</v>
      </c>
      <c r="B23" s="42" t="s">
        <v>535</v>
      </c>
      <c r="C23" s="37">
        <v>5</v>
      </c>
      <c r="D23" s="37">
        <v>4</v>
      </c>
      <c r="E23" s="37"/>
      <c r="F23" s="43">
        <v>8</v>
      </c>
      <c r="G23" s="44">
        <v>11</v>
      </c>
      <c r="H23" s="38">
        <f t="shared" si="0"/>
        <v>28</v>
      </c>
      <c r="I23" s="45">
        <v>37</v>
      </c>
      <c r="J23" s="12">
        <f t="shared" si="1"/>
        <v>65</v>
      </c>
      <c r="K23" s="12" t="s">
        <v>532</v>
      </c>
    </row>
    <row r="24" spans="1:11" s="18" customFormat="1" ht="15.75" customHeight="1">
      <c r="A24" s="35" t="s">
        <v>122</v>
      </c>
      <c r="B24" s="35" t="s">
        <v>123</v>
      </c>
      <c r="C24" s="37">
        <v>5</v>
      </c>
      <c r="D24" s="37">
        <v>10</v>
      </c>
      <c r="E24" s="37"/>
      <c r="F24" s="37">
        <v>9</v>
      </c>
      <c r="G24" s="37">
        <v>14</v>
      </c>
      <c r="H24" s="38">
        <f t="shared" si="0"/>
        <v>38</v>
      </c>
      <c r="I24" s="37">
        <v>23</v>
      </c>
      <c r="J24" s="12">
        <f t="shared" si="1"/>
        <v>61</v>
      </c>
      <c r="K24" s="12" t="s">
        <v>532</v>
      </c>
    </row>
    <row r="25" spans="1:11" s="18" customFormat="1" ht="15.75" customHeight="1">
      <c r="A25" s="35" t="s">
        <v>8</v>
      </c>
      <c r="B25" s="35" t="s">
        <v>9</v>
      </c>
      <c r="C25" s="37">
        <v>5</v>
      </c>
      <c r="D25" s="37">
        <v>10</v>
      </c>
      <c r="E25" s="37">
        <v>10</v>
      </c>
      <c r="F25" s="37">
        <v>8</v>
      </c>
      <c r="G25" s="37">
        <v>16</v>
      </c>
      <c r="H25" s="38">
        <f t="shared" ref="H25:H33" si="2">+G25+F25+E25+D25+C25</f>
        <v>49</v>
      </c>
      <c r="I25" s="37">
        <v>42</v>
      </c>
      <c r="J25" s="12">
        <f t="shared" si="1"/>
        <v>91</v>
      </c>
      <c r="K25" s="12" t="s">
        <v>529</v>
      </c>
    </row>
    <row r="26" spans="1:11" s="18" customFormat="1" ht="15.75" customHeight="1">
      <c r="A26" s="35" t="s">
        <v>96</v>
      </c>
      <c r="B26" s="35" t="s">
        <v>97</v>
      </c>
      <c r="C26" s="37">
        <v>5</v>
      </c>
      <c r="D26" s="37">
        <v>10</v>
      </c>
      <c r="E26" s="37"/>
      <c r="F26" s="37">
        <v>8</v>
      </c>
      <c r="G26" s="37">
        <v>16</v>
      </c>
      <c r="H26" s="38">
        <f t="shared" si="2"/>
        <v>39</v>
      </c>
      <c r="I26" s="37">
        <v>29</v>
      </c>
      <c r="J26" s="12">
        <f t="shared" si="1"/>
        <v>68</v>
      </c>
      <c r="K26" s="12" t="s">
        <v>532</v>
      </c>
    </row>
    <row r="27" spans="1:11" s="18" customFormat="1" ht="15.75" customHeight="1">
      <c r="A27" s="39" t="s">
        <v>550</v>
      </c>
      <c r="B27" s="39" t="s">
        <v>549</v>
      </c>
      <c r="C27" s="37">
        <v>5</v>
      </c>
      <c r="D27" s="37">
        <v>2</v>
      </c>
      <c r="E27" s="37">
        <v>10</v>
      </c>
      <c r="F27" s="37">
        <v>6</v>
      </c>
      <c r="G27" s="37">
        <v>11</v>
      </c>
      <c r="H27" s="38">
        <f t="shared" si="2"/>
        <v>34</v>
      </c>
      <c r="I27" s="37">
        <v>27</v>
      </c>
      <c r="J27" s="12">
        <f t="shared" si="1"/>
        <v>61</v>
      </c>
      <c r="K27" s="12" t="s">
        <v>532</v>
      </c>
    </row>
    <row r="28" spans="1:11" s="18" customFormat="1" ht="15.75" customHeight="1">
      <c r="A28" s="35" t="s">
        <v>521</v>
      </c>
      <c r="B28" s="35" t="s">
        <v>522</v>
      </c>
      <c r="C28" s="37">
        <v>5</v>
      </c>
      <c r="D28" s="37">
        <v>3</v>
      </c>
      <c r="E28" s="37"/>
      <c r="F28" s="46">
        <v>8</v>
      </c>
      <c r="G28" s="37">
        <v>17</v>
      </c>
      <c r="H28" s="38">
        <f t="shared" si="2"/>
        <v>33</v>
      </c>
      <c r="I28" s="37">
        <v>31</v>
      </c>
      <c r="J28" s="12">
        <f t="shared" si="1"/>
        <v>64</v>
      </c>
      <c r="K28" s="12" t="s">
        <v>532</v>
      </c>
    </row>
    <row r="29" spans="1:11" s="18" customFormat="1" ht="15.75" customHeight="1">
      <c r="A29" s="35" t="s">
        <v>42</v>
      </c>
      <c r="B29" s="35" t="s">
        <v>43</v>
      </c>
      <c r="C29" s="37">
        <v>5</v>
      </c>
      <c r="D29" s="37">
        <v>10</v>
      </c>
      <c r="E29" s="37"/>
      <c r="F29" s="37">
        <v>6</v>
      </c>
      <c r="G29" s="37">
        <v>18</v>
      </c>
      <c r="H29" s="38">
        <f t="shared" si="2"/>
        <v>39</v>
      </c>
      <c r="I29" s="37">
        <v>42</v>
      </c>
      <c r="J29" s="12">
        <f t="shared" si="1"/>
        <v>81</v>
      </c>
      <c r="K29" s="12" t="s">
        <v>528</v>
      </c>
    </row>
    <row r="30" spans="1:11" s="18" customFormat="1" ht="15.75" customHeight="1">
      <c r="A30" s="36" t="s">
        <v>278</v>
      </c>
      <c r="B30" s="36" t="s">
        <v>277</v>
      </c>
      <c r="C30" s="37">
        <v>5</v>
      </c>
      <c r="D30" s="37">
        <v>10</v>
      </c>
      <c r="E30" s="37"/>
      <c r="F30" s="46">
        <v>8</v>
      </c>
      <c r="G30" s="37">
        <v>19</v>
      </c>
      <c r="H30" s="38">
        <f t="shared" si="2"/>
        <v>42</v>
      </c>
      <c r="I30" s="37">
        <v>39</v>
      </c>
      <c r="J30" s="12">
        <f t="shared" si="1"/>
        <v>81</v>
      </c>
      <c r="K30" s="12" t="s">
        <v>528</v>
      </c>
    </row>
    <row r="31" spans="1:11" s="18" customFormat="1" ht="15.75" customHeight="1">
      <c r="A31" s="39" t="s">
        <v>544</v>
      </c>
      <c r="B31" s="39" t="s">
        <v>543</v>
      </c>
      <c r="C31" s="37">
        <v>5</v>
      </c>
      <c r="D31" s="37">
        <v>3</v>
      </c>
      <c r="E31" s="37"/>
      <c r="F31" s="46">
        <v>8</v>
      </c>
      <c r="G31" s="37">
        <v>12</v>
      </c>
      <c r="H31" s="38">
        <f t="shared" si="2"/>
        <v>28</v>
      </c>
      <c r="I31" s="37">
        <v>23</v>
      </c>
      <c r="J31" s="12">
        <f t="shared" si="1"/>
        <v>51</v>
      </c>
      <c r="K31" s="12" t="s">
        <v>534</v>
      </c>
    </row>
    <row r="32" spans="1:11" s="18" customFormat="1" ht="15.75" customHeight="1">
      <c r="A32" s="35" t="s">
        <v>178</v>
      </c>
      <c r="B32" s="35" t="s">
        <v>179</v>
      </c>
      <c r="C32" s="37">
        <v>5</v>
      </c>
      <c r="D32" s="37">
        <v>5</v>
      </c>
      <c r="E32" s="37">
        <v>10</v>
      </c>
      <c r="F32" s="47">
        <v>6</v>
      </c>
      <c r="G32" s="37">
        <v>16</v>
      </c>
      <c r="H32" s="38">
        <f t="shared" si="2"/>
        <v>42</v>
      </c>
      <c r="I32" s="37">
        <v>30</v>
      </c>
      <c r="J32" s="12">
        <f t="shared" si="1"/>
        <v>72</v>
      </c>
      <c r="K32" s="12" t="s">
        <v>533</v>
      </c>
    </row>
    <row r="33" spans="1:11" s="18" customFormat="1" ht="15.75" customHeight="1">
      <c r="A33" s="35" t="s">
        <v>154</v>
      </c>
      <c r="B33" s="35" t="s">
        <v>155</v>
      </c>
      <c r="C33" s="37">
        <v>5</v>
      </c>
      <c r="D33" s="37">
        <v>10</v>
      </c>
      <c r="E33" s="37"/>
      <c r="F33" s="46">
        <v>8</v>
      </c>
      <c r="G33" s="37">
        <v>17</v>
      </c>
      <c r="H33" s="38">
        <f t="shared" si="2"/>
        <v>40</v>
      </c>
      <c r="I33" s="37">
        <v>41</v>
      </c>
      <c r="J33" s="12">
        <f t="shared" si="1"/>
        <v>81</v>
      </c>
      <c r="K33" s="12" t="s">
        <v>528</v>
      </c>
    </row>
    <row r="34" spans="1:11" s="18" customFormat="1" ht="15.75" customHeight="1">
      <c r="A34" s="35" t="s">
        <v>132</v>
      </c>
      <c r="B34" s="35" t="s">
        <v>133</v>
      </c>
      <c r="C34" s="37">
        <v>5</v>
      </c>
      <c r="D34" s="37">
        <v>10</v>
      </c>
      <c r="E34" s="37"/>
      <c r="F34" s="46">
        <v>6</v>
      </c>
      <c r="G34" s="37">
        <v>11</v>
      </c>
      <c r="H34" s="38">
        <f t="shared" ref="H34:H45" si="3">+G34+F34+E34+D34+C34</f>
        <v>32</v>
      </c>
      <c r="I34" s="37">
        <v>36</v>
      </c>
      <c r="J34" s="12">
        <f t="shared" si="1"/>
        <v>68</v>
      </c>
      <c r="K34" s="12" t="s">
        <v>532</v>
      </c>
    </row>
    <row r="35" spans="1:11" s="18" customFormat="1" ht="15.75" customHeight="1">
      <c r="A35" s="39" t="s">
        <v>546</v>
      </c>
      <c r="B35" s="39" t="s">
        <v>545</v>
      </c>
      <c r="C35" s="37">
        <v>5</v>
      </c>
      <c r="D35" s="37">
        <v>4</v>
      </c>
      <c r="E35" s="37"/>
      <c r="F35" s="46">
        <v>7</v>
      </c>
      <c r="G35" s="37">
        <v>12</v>
      </c>
      <c r="H35" s="38">
        <f t="shared" si="3"/>
        <v>28</v>
      </c>
      <c r="I35" s="37">
        <v>34</v>
      </c>
      <c r="J35" s="12">
        <f t="shared" si="1"/>
        <v>62</v>
      </c>
      <c r="K35" s="12" t="s">
        <v>532</v>
      </c>
    </row>
    <row r="36" spans="1:11" s="18" customFormat="1" ht="15" customHeight="1">
      <c r="A36" s="35" t="s">
        <v>212</v>
      </c>
      <c r="B36" s="35" t="s">
        <v>213</v>
      </c>
      <c r="C36" s="37">
        <v>5</v>
      </c>
      <c r="D36" s="37">
        <v>10</v>
      </c>
      <c r="E36" s="37">
        <v>10</v>
      </c>
      <c r="F36" s="46">
        <v>8</v>
      </c>
      <c r="G36" s="37">
        <v>20</v>
      </c>
      <c r="H36" s="38">
        <f t="shared" si="3"/>
        <v>53</v>
      </c>
      <c r="I36" s="37">
        <v>40</v>
      </c>
      <c r="J36" s="12">
        <f t="shared" si="1"/>
        <v>93</v>
      </c>
      <c r="K36" s="12" t="s">
        <v>529</v>
      </c>
    </row>
    <row r="37" spans="1:11" s="18" customFormat="1" ht="15.75" customHeight="1">
      <c r="A37" s="35" t="s">
        <v>312</v>
      </c>
      <c r="B37" s="39" t="s">
        <v>271</v>
      </c>
      <c r="C37" s="37">
        <v>5</v>
      </c>
      <c r="D37" s="37">
        <v>5</v>
      </c>
      <c r="E37" s="37"/>
      <c r="F37" s="46">
        <v>6</v>
      </c>
      <c r="G37" s="37">
        <v>12</v>
      </c>
      <c r="H37" s="38">
        <f t="shared" si="3"/>
        <v>28</v>
      </c>
      <c r="I37" s="37">
        <v>28</v>
      </c>
      <c r="J37" s="12">
        <f t="shared" si="1"/>
        <v>56</v>
      </c>
      <c r="K37" s="12" t="s">
        <v>534</v>
      </c>
    </row>
    <row r="38" spans="1:11" s="18" customFormat="1" ht="15.75" customHeight="1">
      <c r="A38" s="35" t="s">
        <v>146</v>
      </c>
      <c r="B38" s="35" t="s">
        <v>147</v>
      </c>
      <c r="C38" s="37">
        <v>5</v>
      </c>
      <c r="D38" s="37">
        <v>10</v>
      </c>
      <c r="E38" s="37">
        <v>8</v>
      </c>
      <c r="F38" s="46">
        <v>10</v>
      </c>
      <c r="G38" s="37">
        <v>20</v>
      </c>
      <c r="H38" s="38">
        <f t="shared" si="3"/>
        <v>53</v>
      </c>
      <c r="I38" s="37">
        <v>40</v>
      </c>
      <c r="J38" s="12">
        <f t="shared" si="1"/>
        <v>93</v>
      </c>
      <c r="K38" s="12" t="s">
        <v>529</v>
      </c>
    </row>
    <row r="39" spans="1:11" s="18" customFormat="1" ht="15.75" customHeight="1">
      <c r="A39" s="35" t="s">
        <v>458</v>
      </c>
      <c r="B39" s="35" t="s">
        <v>459</v>
      </c>
      <c r="C39" s="37">
        <v>5</v>
      </c>
      <c r="D39" s="37">
        <v>8</v>
      </c>
      <c r="E39" s="37"/>
      <c r="F39" s="46">
        <v>7</v>
      </c>
      <c r="G39" s="37">
        <v>13</v>
      </c>
      <c r="H39" s="38">
        <f t="shared" si="3"/>
        <v>33</v>
      </c>
      <c r="I39" s="41">
        <v>15</v>
      </c>
      <c r="J39" s="12" t="s">
        <v>530</v>
      </c>
      <c r="K39" s="12" t="s">
        <v>531</v>
      </c>
    </row>
    <row r="40" spans="1:11" s="18" customFormat="1" ht="15.75" customHeight="1">
      <c r="A40" s="35" t="s">
        <v>188</v>
      </c>
      <c r="B40" s="35" t="s">
        <v>189</v>
      </c>
      <c r="C40" s="37">
        <v>5</v>
      </c>
      <c r="D40" s="37">
        <v>8</v>
      </c>
      <c r="E40" s="37"/>
      <c r="F40" s="46">
        <v>6</v>
      </c>
      <c r="G40" s="37">
        <v>11</v>
      </c>
      <c r="H40" s="38">
        <f t="shared" si="3"/>
        <v>30</v>
      </c>
      <c r="I40" s="37">
        <v>23</v>
      </c>
      <c r="J40" s="12">
        <f t="shared" si="1"/>
        <v>53</v>
      </c>
      <c r="K40" s="12" t="s">
        <v>534</v>
      </c>
    </row>
    <row r="41" spans="1:11" s="18" customFormat="1" ht="15.75" customHeight="1">
      <c r="A41" s="35" t="s">
        <v>256</v>
      </c>
      <c r="B41" s="35" t="s">
        <v>257</v>
      </c>
      <c r="C41" s="37">
        <v>5</v>
      </c>
      <c r="D41" s="37">
        <v>10</v>
      </c>
      <c r="E41" s="37"/>
      <c r="F41" s="46">
        <v>7</v>
      </c>
      <c r="G41" s="37">
        <v>19</v>
      </c>
      <c r="H41" s="38">
        <f t="shared" si="3"/>
        <v>41</v>
      </c>
      <c r="I41" s="37">
        <v>40</v>
      </c>
      <c r="J41" s="12">
        <f t="shared" si="1"/>
        <v>81</v>
      </c>
      <c r="K41" s="12" t="s">
        <v>528</v>
      </c>
    </row>
    <row r="42" spans="1:11" s="18" customFormat="1" ht="15.75" customHeight="1">
      <c r="A42" s="35" t="s">
        <v>228</v>
      </c>
      <c r="B42" s="35" t="s">
        <v>229</v>
      </c>
      <c r="C42" s="37">
        <v>5</v>
      </c>
      <c r="D42" s="37">
        <v>5</v>
      </c>
      <c r="E42" s="37"/>
      <c r="F42" s="46">
        <v>8</v>
      </c>
      <c r="G42" s="37">
        <v>20</v>
      </c>
      <c r="H42" s="38">
        <f t="shared" si="3"/>
        <v>38</v>
      </c>
      <c r="I42" s="37">
        <v>34</v>
      </c>
      <c r="J42" s="12">
        <f t="shared" si="1"/>
        <v>72</v>
      </c>
      <c r="K42" s="12" t="s">
        <v>533</v>
      </c>
    </row>
    <row r="43" spans="1:11" s="18" customFormat="1" ht="15.75" customHeight="1">
      <c r="A43" s="35" t="s">
        <v>198</v>
      </c>
      <c r="B43" s="35" t="s">
        <v>199</v>
      </c>
      <c r="C43" s="37">
        <v>5</v>
      </c>
      <c r="D43" s="37">
        <v>10</v>
      </c>
      <c r="E43" s="37"/>
      <c r="F43" s="46">
        <v>10</v>
      </c>
      <c r="G43" s="37">
        <v>17</v>
      </c>
      <c r="H43" s="38">
        <f t="shared" si="3"/>
        <v>42</v>
      </c>
      <c r="I43" s="37">
        <v>31</v>
      </c>
      <c r="J43" s="12">
        <f t="shared" si="1"/>
        <v>73</v>
      </c>
      <c r="K43" s="12" t="s">
        <v>533</v>
      </c>
    </row>
    <row r="44" spans="1:11" s="18" customFormat="1" ht="15.75" customHeight="1">
      <c r="A44" s="35" t="s">
        <v>342</v>
      </c>
      <c r="B44" s="35" t="s">
        <v>343</v>
      </c>
      <c r="C44" s="37">
        <v>5</v>
      </c>
      <c r="D44" s="37">
        <v>10</v>
      </c>
      <c r="E44" s="37">
        <v>10</v>
      </c>
      <c r="F44" s="37">
        <v>8</v>
      </c>
      <c r="G44" s="37">
        <v>14</v>
      </c>
      <c r="H44" s="38">
        <f t="shared" si="3"/>
        <v>47</v>
      </c>
      <c r="I44" s="41">
        <v>18</v>
      </c>
      <c r="J44" s="12" t="s">
        <v>530</v>
      </c>
      <c r="K44" s="12" t="s">
        <v>531</v>
      </c>
    </row>
    <row r="45" spans="1:11" s="18" customFormat="1" ht="15.75" customHeight="1">
      <c r="A45" s="39" t="s">
        <v>372</v>
      </c>
      <c r="B45" s="39" t="s">
        <v>373</v>
      </c>
      <c r="C45" s="37">
        <v>5</v>
      </c>
      <c r="D45" s="37">
        <v>8</v>
      </c>
      <c r="E45" s="37"/>
      <c r="F45" s="37">
        <v>6</v>
      </c>
      <c r="G45" s="37">
        <v>13</v>
      </c>
      <c r="H45" s="38">
        <f t="shared" si="3"/>
        <v>32</v>
      </c>
      <c r="I45" s="41">
        <v>18</v>
      </c>
      <c r="J45" s="12" t="s">
        <v>530</v>
      </c>
      <c r="K45" s="12" t="s">
        <v>531</v>
      </c>
    </row>
    <row r="46" spans="1:11" s="18" customFormat="1" ht="15.75" customHeight="1">
      <c r="A46" s="35" t="s">
        <v>517</v>
      </c>
      <c r="B46" s="35" t="s">
        <v>518</v>
      </c>
      <c r="C46" s="37">
        <v>5</v>
      </c>
      <c r="D46" s="37">
        <v>10</v>
      </c>
      <c r="E46" s="37">
        <v>10</v>
      </c>
      <c r="F46" s="46">
        <v>10</v>
      </c>
      <c r="G46" s="37">
        <v>20</v>
      </c>
      <c r="H46" s="38">
        <f>+G46+F46+E46+D46+C46</f>
        <v>55</v>
      </c>
      <c r="I46" s="37">
        <v>41</v>
      </c>
      <c r="J46" s="12">
        <f t="shared" si="1"/>
        <v>96</v>
      </c>
      <c r="K46" s="12" t="s">
        <v>529</v>
      </c>
    </row>
    <row r="47" spans="1:11" s="18" customFormat="1" ht="15.75" customHeight="1">
      <c r="A47" s="39" t="s">
        <v>314</v>
      </c>
      <c r="B47" s="36" t="s">
        <v>272</v>
      </c>
      <c r="C47" s="37">
        <v>5</v>
      </c>
      <c r="D47" s="37">
        <v>10</v>
      </c>
      <c r="E47" s="37"/>
      <c r="F47" s="46">
        <v>8</v>
      </c>
      <c r="G47" s="37">
        <v>16</v>
      </c>
      <c r="H47" s="38">
        <f>+G47+F47+E47+D47+C47</f>
        <v>39</v>
      </c>
      <c r="I47" s="37">
        <v>38</v>
      </c>
      <c r="J47" s="12">
        <f t="shared" si="1"/>
        <v>77</v>
      </c>
      <c r="K47" s="12" t="s">
        <v>533</v>
      </c>
    </row>
    <row r="48" spans="1:11" s="18" customFormat="1" ht="15.75" customHeight="1">
      <c r="A48" s="35" t="s">
        <v>464</v>
      </c>
      <c r="B48" s="35" t="s">
        <v>465</v>
      </c>
      <c r="C48" s="37">
        <v>5</v>
      </c>
      <c r="D48" s="37">
        <v>5</v>
      </c>
      <c r="E48" s="37"/>
      <c r="F48" s="46">
        <v>8</v>
      </c>
      <c r="G48" s="37">
        <v>18</v>
      </c>
      <c r="H48" s="38">
        <f>+G48+F48+E48+D48+C48</f>
        <v>36</v>
      </c>
      <c r="I48" s="37">
        <v>38</v>
      </c>
      <c r="J48" s="12">
        <f t="shared" si="1"/>
        <v>74</v>
      </c>
      <c r="K48" s="12" t="s">
        <v>533</v>
      </c>
    </row>
    <row r="49" spans="1:11" s="18" customFormat="1" ht="15.75" customHeight="1">
      <c r="A49" s="35" t="s">
        <v>430</v>
      </c>
      <c r="B49" s="35" t="s">
        <v>431</v>
      </c>
      <c r="C49" s="37">
        <v>5</v>
      </c>
      <c r="D49" s="37">
        <v>10</v>
      </c>
      <c r="E49" s="37">
        <v>10</v>
      </c>
      <c r="F49" s="37">
        <v>7</v>
      </c>
      <c r="G49" s="37">
        <v>11</v>
      </c>
      <c r="H49" s="38">
        <f>+G49+F49+E49+D49+C49</f>
        <v>43</v>
      </c>
      <c r="I49" s="37">
        <v>23</v>
      </c>
      <c r="J49" s="12">
        <f t="shared" si="1"/>
        <v>66</v>
      </c>
      <c r="K49" s="12" t="s">
        <v>532</v>
      </c>
    </row>
    <row r="50" spans="1:11" s="18" customFormat="1" ht="15.75" customHeight="1">
      <c r="A50" s="35" t="s">
        <v>384</v>
      </c>
      <c r="B50" s="35" t="s">
        <v>385</v>
      </c>
      <c r="C50" s="37">
        <v>5</v>
      </c>
      <c r="D50" s="37">
        <v>10</v>
      </c>
      <c r="E50" s="37"/>
      <c r="F50" s="37">
        <v>6</v>
      </c>
      <c r="G50" s="37">
        <v>13</v>
      </c>
      <c r="H50" s="38">
        <f>+G50+F50+E50+D50+C50</f>
        <v>34</v>
      </c>
      <c r="I50" s="37">
        <v>37</v>
      </c>
      <c r="J50" s="12">
        <f t="shared" si="1"/>
        <v>71</v>
      </c>
      <c r="K50" s="12" t="s">
        <v>533</v>
      </c>
    </row>
    <row r="51" spans="1:11">
      <c r="D51" s="18"/>
      <c r="E51" s="18"/>
    </row>
    <row r="52" spans="1:11" ht="18">
      <c r="A52" s="142" t="s">
        <v>552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</row>
    <row r="53" spans="1:11" ht="18">
      <c r="A53" s="142" t="s">
        <v>553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</row>
    <row r="54" spans="1:11" ht="18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>
      <c r="D55" s="18"/>
      <c r="E55" s="18"/>
    </row>
    <row r="56" spans="1:11" ht="18">
      <c r="A56" s="49" t="s">
        <v>554</v>
      </c>
      <c r="D56" s="18"/>
      <c r="E56" s="18"/>
      <c r="I56" s="136" t="s">
        <v>555</v>
      </c>
      <c r="J56" s="136"/>
      <c r="K56" s="136"/>
    </row>
    <row r="57" spans="1:11" s="11" customFormat="1" ht="18">
      <c r="A57"/>
      <c r="B57"/>
      <c r="C57" s="18"/>
      <c r="D57" s="18"/>
      <c r="E57" s="18"/>
      <c r="F57" s="19"/>
      <c r="G57" s="19"/>
      <c r="I57" s="136" t="s">
        <v>318</v>
      </c>
      <c r="J57" s="136"/>
      <c r="K57" s="136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  <row r="920" spans="1:11" s="11" customFormat="1">
      <c r="A920"/>
      <c r="B920"/>
      <c r="C920" s="18"/>
      <c r="D920" s="18"/>
      <c r="E920" s="18"/>
      <c r="F920" s="19"/>
      <c r="G920" s="19"/>
      <c r="I920"/>
      <c r="J920"/>
      <c r="K920" s="29"/>
    </row>
    <row r="921" spans="1:11" s="11" customFormat="1">
      <c r="A921"/>
      <c r="B921"/>
      <c r="C921" s="18"/>
      <c r="D921" s="18"/>
      <c r="E921" s="18"/>
      <c r="F921" s="19"/>
      <c r="G921" s="19"/>
      <c r="I921"/>
      <c r="J921"/>
      <c r="K921" s="29"/>
    </row>
    <row r="922" spans="1:11" s="11" customFormat="1">
      <c r="A922"/>
      <c r="B922"/>
      <c r="C922" s="18"/>
      <c r="D922" s="18"/>
      <c r="E922" s="18"/>
      <c r="F922" s="19"/>
      <c r="G922" s="19"/>
      <c r="I922"/>
      <c r="J922"/>
      <c r="K922" s="29"/>
    </row>
    <row r="923" spans="1:11" s="11" customFormat="1">
      <c r="A923"/>
      <c r="B923"/>
      <c r="C923" s="18"/>
      <c r="D923" s="18"/>
      <c r="E923" s="18"/>
      <c r="F923" s="19"/>
      <c r="G923" s="19"/>
      <c r="I923"/>
      <c r="J923"/>
      <c r="K923" s="29"/>
    </row>
    <row r="924" spans="1:11" s="11" customFormat="1">
      <c r="A924"/>
      <c r="B924"/>
      <c r="C924" s="18"/>
      <c r="D924" s="18"/>
      <c r="E924" s="18"/>
      <c r="F924" s="19"/>
      <c r="G924" s="19"/>
      <c r="I924"/>
      <c r="J924"/>
      <c r="K924" s="29"/>
    </row>
    <row r="925" spans="1:11" s="11" customFormat="1">
      <c r="A925"/>
      <c r="B925"/>
      <c r="C925" s="18"/>
      <c r="D925" s="18"/>
      <c r="E925" s="18"/>
      <c r="F925" s="19"/>
      <c r="G925" s="19"/>
      <c r="I925"/>
      <c r="J925"/>
      <c r="K925" s="29"/>
    </row>
    <row r="926" spans="1:11" s="11" customFormat="1">
      <c r="A926"/>
      <c r="B926"/>
      <c r="C926" s="18"/>
      <c r="D926" s="18"/>
      <c r="E926" s="18"/>
      <c r="F926" s="19"/>
      <c r="G926" s="19"/>
      <c r="I926"/>
      <c r="J926"/>
      <c r="K926" s="29"/>
    </row>
    <row r="927" spans="1:11" s="11" customFormat="1">
      <c r="A927"/>
      <c r="B927"/>
      <c r="C927" s="18"/>
      <c r="D927" s="18"/>
      <c r="E927" s="18"/>
      <c r="F927" s="19"/>
      <c r="G927" s="19"/>
      <c r="I927"/>
      <c r="J927"/>
      <c r="K927" s="29"/>
    </row>
    <row r="928" spans="1:11" s="11" customFormat="1">
      <c r="A928"/>
      <c r="B928"/>
      <c r="C928" s="18"/>
      <c r="D928" s="18"/>
      <c r="E928" s="18"/>
      <c r="F928" s="19"/>
      <c r="G928" s="19"/>
      <c r="I928"/>
      <c r="J928"/>
      <c r="K928" s="29"/>
    </row>
    <row r="929" spans="1:11" s="11" customFormat="1">
      <c r="A929"/>
      <c r="B929"/>
      <c r="C929" s="18"/>
      <c r="D929" s="18"/>
      <c r="E929" s="18"/>
      <c r="F929" s="19"/>
      <c r="G929" s="19"/>
      <c r="I929"/>
      <c r="J929"/>
      <c r="K929" s="29"/>
    </row>
    <row r="930" spans="1:11" s="11" customFormat="1">
      <c r="A930"/>
      <c r="B930"/>
      <c r="C930" s="18"/>
      <c r="D930" s="18"/>
      <c r="E930" s="18"/>
      <c r="F930" s="19"/>
      <c r="G930" s="19"/>
      <c r="I930"/>
      <c r="J930"/>
      <c r="K930" s="29"/>
    </row>
    <row r="931" spans="1:11" s="11" customFormat="1">
      <c r="A931"/>
      <c r="B931"/>
      <c r="C931" s="18"/>
      <c r="D931" s="18"/>
      <c r="E931" s="18"/>
      <c r="F931" s="19"/>
      <c r="G931" s="19"/>
      <c r="I931"/>
      <c r="J931"/>
      <c r="K931" s="29"/>
    </row>
    <row r="932" spans="1:11" s="11" customFormat="1">
      <c r="A932"/>
      <c r="B932"/>
      <c r="C932" s="18"/>
      <c r="D932" s="18"/>
      <c r="E932" s="18"/>
      <c r="F932" s="19"/>
      <c r="G932" s="19"/>
      <c r="I932"/>
      <c r="J932"/>
      <c r="K932" s="29"/>
    </row>
    <row r="933" spans="1:11" s="11" customFormat="1">
      <c r="A933"/>
      <c r="B933"/>
      <c r="C933" s="18"/>
      <c r="D933" s="18"/>
      <c r="E933" s="18"/>
      <c r="F933" s="19"/>
      <c r="G933" s="19"/>
      <c r="I933"/>
      <c r="J933"/>
      <c r="K933" s="29"/>
    </row>
    <row r="934" spans="1:11" s="11" customFormat="1">
      <c r="A934"/>
      <c r="B934"/>
      <c r="C934" s="18"/>
      <c r="D934" s="18"/>
      <c r="E934" s="18"/>
      <c r="F934" s="19"/>
      <c r="G934" s="19"/>
      <c r="I934"/>
      <c r="J934"/>
      <c r="K934" s="29"/>
    </row>
    <row r="935" spans="1:11" s="11" customFormat="1">
      <c r="A935"/>
      <c r="B935"/>
      <c r="C935" s="18"/>
      <c r="D935" s="18"/>
      <c r="E935" s="18"/>
      <c r="F935" s="19"/>
      <c r="G935" s="19"/>
      <c r="I935"/>
      <c r="J935"/>
      <c r="K935" s="29"/>
    </row>
    <row r="936" spans="1:11" s="11" customFormat="1">
      <c r="A936"/>
      <c r="B936"/>
      <c r="C936" s="18"/>
      <c r="D936" s="18"/>
      <c r="E936" s="18"/>
      <c r="F936" s="19"/>
      <c r="G936" s="19"/>
      <c r="I936"/>
      <c r="J936"/>
      <c r="K936" s="29"/>
    </row>
    <row r="937" spans="1:11" s="11" customFormat="1">
      <c r="A937"/>
      <c r="B937"/>
      <c r="C937" s="18"/>
      <c r="D937" s="18"/>
      <c r="E937" s="18"/>
      <c r="F937" s="19"/>
      <c r="G937" s="19"/>
      <c r="I937"/>
      <c r="J937"/>
      <c r="K937" s="29"/>
    </row>
  </sheetData>
  <mergeCells count="8">
    <mergeCell ref="I56:K56"/>
    <mergeCell ref="I57:K57"/>
    <mergeCell ref="A1:K2"/>
    <mergeCell ref="A3:K3"/>
    <mergeCell ref="A4:K4"/>
    <mergeCell ref="A5:K5"/>
    <mergeCell ref="A52:K52"/>
    <mergeCell ref="A53:K53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5"/>
  <sheetViews>
    <sheetView zoomScale="110" zoomScaleNormal="110" workbookViewId="0">
      <selection activeCell="A14" sqref="A14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960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1005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118" t="s">
        <v>997</v>
      </c>
      <c r="B7" s="116" t="s">
        <v>998</v>
      </c>
      <c r="C7" s="23">
        <v>5</v>
      </c>
      <c r="D7" s="23"/>
      <c r="E7" s="23">
        <v>5</v>
      </c>
      <c r="F7" s="117">
        <v>7</v>
      </c>
      <c r="G7" s="23">
        <v>11</v>
      </c>
      <c r="H7" s="80">
        <f>+G7+F7+E7+D7+C7</f>
        <v>28</v>
      </c>
      <c r="I7" s="69">
        <v>33</v>
      </c>
      <c r="J7" s="85">
        <f>+I7+H7</f>
        <v>61</v>
      </c>
      <c r="K7" s="69" t="s">
        <v>532</v>
      </c>
    </row>
    <row r="8" spans="1:11" s="18" customFormat="1" ht="15.75" customHeight="1">
      <c r="A8" s="118" t="s">
        <v>1002</v>
      </c>
      <c r="B8" s="116" t="s">
        <v>1001</v>
      </c>
      <c r="C8" s="23">
        <v>5</v>
      </c>
      <c r="D8" s="23">
        <v>4</v>
      </c>
      <c r="E8" s="23"/>
      <c r="F8" s="117">
        <v>8</v>
      </c>
      <c r="G8" s="117">
        <v>11</v>
      </c>
      <c r="H8" s="80">
        <f>+G8+F8+E8+D8+C8</f>
        <v>28</v>
      </c>
      <c r="I8" s="69">
        <v>30</v>
      </c>
      <c r="J8" s="85">
        <f>+I8+H8</f>
        <v>58</v>
      </c>
      <c r="K8" s="69" t="s">
        <v>534</v>
      </c>
    </row>
    <row r="9" spans="1:11" s="18" customFormat="1" ht="15.75" customHeight="1">
      <c r="A9" s="118" t="s">
        <v>950</v>
      </c>
      <c r="B9" s="116" t="s">
        <v>949</v>
      </c>
      <c r="C9" s="23"/>
      <c r="D9" s="23"/>
      <c r="E9" s="23"/>
      <c r="F9" s="117">
        <v>6</v>
      </c>
      <c r="G9" s="23"/>
      <c r="H9" s="80">
        <f>+G9+F9+E9+D9+C9</f>
        <v>6</v>
      </c>
      <c r="I9" s="86">
        <v>13</v>
      </c>
      <c r="J9" s="85" t="s">
        <v>530</v>
      </c>
      <c r="K9" s="69" t="s">
        <v>531</v>
      </c>
    </row>
    <row r="10" spans="1:11" s="18" customFormat="1" ht="15.75" customHeight="1">
      <c r="A10" s="118" t="s">
        <v>981</v>
      </c>
      <c r="B10" s="116" t="s">
        <v>980</v>
      </c>
      <c r="C10" s="23">
        <v>5</v>
      </c>
      <c r="D10" s="23">
        <v>10</v>
      </c>
      <c r="E10" s="23"/>
      <c r="F10" s="117">
        <v>6</v>
      </c>
      <c r="G10" s="23">
        <v>12</v>
      </c>
      <c r="H10" s="80">
        <f>+G10+F10+E10+D10+C10</f>
        <v>33</v>
      </c>
      <c r="I10" s="69">
        <v>33</v>
      </c>
      <c r="J10" s="85">
        <f>+I10+H10</f>
        <v>66</v>
      </c>
      <c r="K10" s="69" t="s">
        <v>532</v>
      </c>
    </row>
    <row r="11" spans="1:11" s="18" customFormat="1" ht="15.75" customHeight="1">
      <c r="A11" s="118" t="s">
        <v>1004</v>
      </c>
      <c r="B11" s="116" t="s">
        <v>1003</v>
      </c>
      <c r="C11" s="23">
        <v>5</v>
      </c>
      <c r="D11" s="23">
        <v>2</v>
      </c>
      <c r="E11" s="23">
        <v>7</v>
      </c>
      <c r="F11" s="117">
        <v>9</v>
      </c>
      <c r="G11" s="23">
        <v>14</v>
      </c>
      <c r="H11" s="80">
        <f>+G11+F11+E11+D11+C11</f>
        <v>37</v>
      </c>
      <c r="I11" s="69">
        <v>35</v>
      </c>
      <c r="J11" s="85">
        <f>+I11+H11</f>
        <v>72</v>
      </c>
      <c r="K11" s="69" t="s">
        <v>533</v>
      </c>
    </row>
    <row r="12" spans="1:11" s="18" customFormat="1" ht="15.75" customHeight="1">
      <c r="A12" s="109"/>
      <c r="B12" s="102"/>
      <c r="C12" s="103"/>
      <c r="D12" s="103"/>
      <c r="E12" s="103"/>
      <c r="F12" s="104"/>
      <c r="G12" s="103"/>
      <c r="H12" s="105"/>
      <c r="I12" s="106"/>
      <c r="J12" s="107"/>
      <c r="K12" s="106"/>
    </row>
    <row r="13" spans="1:11" s="18" customFormat="1" ht="15.75" customHeight="1">
      <c r="A13" s="102"/>
      <c r="B13" s="102"/>
      <c r="C13" s="103"/>
      <c r="D13" s="103"/>
      <c r="E13" s="103"/>
      <c r="F13" s="104"/>
      <c r="G13" s="103"/>
      <c r="H13" s="105"/>
      <c r="I13" s="106"/>
      <c r="J13" s="107"/>
      <c r="K13" s="106"/>
    </row>
    <row r="14" spans="1:11" ht="18">
      <c r="A14" s="49" t="s">
        <v>1006</v>
      </c>
      <c r="D14" s="18"/>
      <c r="E14" s="18"/>
      <c r="I14" s="139" t="s">
        <v>960</v>
      </c>
      <c r="J14" s="139"/>
      <c r="K14" s="139"/>
    </row>
    <row r="15" spans="1:11" s="11" customFormat="1" ht="18">
      <c r="A15"/>
      <c r="B15"/>
      <c r="C15" s="18"/>
      <c r="D15" s="18"/>
      <c r="E15" s="18"/>
      <c r="F15" s="19"/>
      <c r="G15" s="19"/>
      <c r="I15" s="140" t="s">
        <v>318</v>
      </c>
      <c r="J15" s="140"/>
      <c r="K15" s="140"/>
    </row>
    <row r="16" spans="1:11" s="11" customFormat="1" ht="18">
      <c r="A16"/>
      <c r="B16"/>
      <c r="C16" s="18"/>
      <c r="D16" s="18"/>
      <c r="E16" s="18"/>
      <c r="F16" s="19"/>
      <c r="G16" s="19"/>
      <c r="I16" s="136"/>
      <c r="J16" s="136"/>
      <c r="K16" s="136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</sheetData>
  <mergeCells count="7">
    <mergeCell ref="I16:K16"/>
    <mergeCell ref="A1:K2"/>
    <mergeCell ref="A3:K3"/>
    <mergeCell ref="A4:K4"/>
    <mergeCell ref="A5:K5"/>
    <mergeCell ref="I14:K14"/>
    <mergeCell ref="I15:K15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8"/>
  <sheetViews>
    <sheetView zoomScale="110" zoomScaleNormal="110" workbookViewId="0">
      <selection activeCell="A8" sqref="A8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960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993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118" t="s">
        <v>995</v>
      </c>
      <c r="B7" s="116" t="s">
        <v>996</v>
      </c>
      <c r="C7" s="23"/>
      <c r="D7" s="23"/>
      <c r="E7" s="23">
        <v>10</v>
      </c>
      <c r="F7" s="117">
        <v>6</v>
      </c>
      <c r="G7" s="23">
        <v>12</v>
      </c>
      <c r="H7" s="80">
        <f t="shared" ref="H7:H14" si="0">+G7+F7+E7+D7+C7</f>
        <v>28</v>
      </c>
      <c r="I7" s="69">
        <v>33</v>
      </c>
      <c r="J7" s="85">
        <f t="shared" ref="J7:J14" si="1">+I7+H7</f>
        <v>61</v>
      </c>
      <c r="K7" s="69" t="s">
        <v>532</v>
      </c>
    </row>
    <row r="8" spans="1:11" s="18" customFormat="1" ht="15.75" customHeight="1">
      <c r="A8" s="118" t="s">
        <v>997</v>
      </c>
      <c r="B8" s="116" t="s">
        <v>998</v>
      </c>
      <c r="C8" s="23">
        <v>5</v>
      </c>
      <c r="D8" s="23"/>
      <c r="E8" s="23">
        <v>5</v>
      </c>
      <c r="F8" s="117">
        <v>7</v>
      </c>
      <c r="G8" s="117">
        <v>11</v>
      </c>
      <c r="H8" s="80">
        <f t="shared" si="0"/>
        <v>28</v>
      </c>
      <c r="I8" s="86">
        <v>14</v>
      </c>
      <c r="J8" s="85" t="s">
        <v>530</v>
      </c>
      <c r="K8" s="69" t="s">
        <v>531</v>
      </c>
    </row>
    <row r="9" spans="1:11" s="18" customFormat="1" ht="15.75" customHeight="1">
      <c r="A9" s="118" t="s">
        <v>999</v>
      </c>
      <c r="B9" s="116" t="s">
        <v>1000</v>
      </c>
      <c r="C9" s="23">
        <v>5</v>
      </c>
      <c r="D9" s="23">
        <v>3</v>
      </c>
      <c r="E9" s="23"/>
      <c r="F9" s="117">
        <v>6</v>
      </c>
      <c r="G9" s="23">
        <v>15</v>
      </c>
      <c r="H9" s="80">
        <f t="shared" si="0"/>
        <v>29</v>
      </c>
      <c r="I9" s="69">
        <v>37</v>
      </c>
      <c r="J9" s="85">
        <f t="shared" si="1"/>
        <v>66</v>
      </c>
      <c r="K9" s="69" t="s">
        <v>532</v>
      </c>
    </row>
    <row r="10" spans="1:11" s="18" customFormat="1" ht="15.75" customHeight="1">
      <c r="A10" s="118" t="s">
        <v>981</v>
      </c>
      <c r="B10" s="116" t="s">
        <v>980</v>
      </c>
      <c r="C10" s="23">
        <v>5</v>
      </c>
      <c r="D10" s="23">
        <v>10</v>
      </c>
      <c r="E10" s="23"/>
      <c r="F10" s="117">
        <v>6</v>
      </c>
      <c r="G10" s="23">
        <v>12</v>
      </c>
      <c r="H10" s="80">
        <f t="shared" si="0"/>
        <v>33</v>
      </c>
      <c r="I10" s="86">
        <v>18</v>
      </c>
      <c r="J10" s="85" t="s">
        <v>530</v>
      </c>
      <c r="K10" s="69" t="s">
        <v>531</v>
      </c>
    </row>
    <row r="11" spans="1:11" s="18" customFormat="1" ht="15.75" customHeight="1">
      <c r="A11" s="118" t="s">
        <v>251</v>
      </c>
      <c r="B11" s="116" t="s">
        <v>252</v>
      </c>
      <c r="C11" s="23"/>
      <c r="D11" s="23">
        <v>2</v>
      </c>
      <c r="E11" s="23"/>
      <c r="F11" s="117">
        <v>6</v>
      </c>
      <c r="G11" s="23" t="s">
        <v>530</v>
      </c>
      <c r="H11" s="108">
        <v>6</v>
      </c>
      <c r="I11" s="86">
        <v>2</v>
      </c>
      <c r="J11" s="85" t="s">
        <v>530</v>
      </c>
      <c r="K11" s="69" t="s">
        <v>531</v>
      </c>
    </row>
    <row r="12" spans="1:11" s="18" customFormat="1" ht="15.75" customHeight="1">
      <c r="A12" s="116" t="s">
        <v>991</v>
      </c>
      <c r="B12" s="116" t="s">
        <v>992</v>
      </c>
      <c r="C12" s="23">
        <v>5</v>
      </c>
      <c r="D12" s="23"/>
      <c r="E12" s="23"/>
      <c r="F12" s="117">
        <v>7</v>
      </c>
      <c r="G12" s="23">
        <v>16</v>
      </c>
      <c r="H12" s="80">
        <f t="shared" si="0"/>
        <v>28</v>
      </c>
      <c r="I12" s="69">
        <v>43</v>
      </c>
      <c r="J12" s="85">
        <f t="shared" si="1"/>
        <v>71</v>
      </c>
      <c r="K12" s="69" t="s">
        <v>533</v>
      </c>
    </row>
    <row r="13" spans="1:11" s="18" customFormat="1" ht="15.75" customHeight="1">
      <c r="A13" s="116" t="s">
        <v>194</v>
      </c>
      <c r="B13" s="116" t="s">
        <v>195</v>
      </c>
      <c r="C13" s="23">
        <v>5</v>
      </c>
      <c r="D13" s="23">
        <v>3</v>
      </c>
      <c r="E13" s="23"/>
      <c r="F13" s="117">
        <v>6</v>
      </c>
      <c r="G13" s="23">
        <v>17</v>
      </c>
      <c r="H13" s="80">
        <f t="shared" si="0"/>
        <v>31</v>
      </c>
      <c r="I13" s="69">
        <v>40</v>
      </c>
      <c r="J13" s="85">
        <f t="shared" si="1"/>
        <v>71</v>
      </c>
      <c r="K13" s="69" t="s">
        <v>533</v>
      </c>
    </row>
    <row r="14" spans="1:11" s="18" customFormat="1" ht="15.75" customHeight="1">
      <c r="A14" s="118" t="s">
        <v>398</v>
      </c>
      <c r="B14" s="116" t="s">
        <v>399</v>
      </c>
      <c r="C14" s="23"/>
      <c r="D14" s="23"/>
      <c r="E14" s="23"/>
      <c r="F14" s="117">
        <v>9</v>
      </c>
      <c r="G14" s="23">
        <v>20</v>
      </c>
      <c r="H14" s="80">
        <f t="shared" si="0"/>
        <v>29</v>
      </c>
      <c r="I14" s="69">
        <v>35</v>
      </c>
      <c r="J14" s="85">
        <f t="shared" si="1"/>
        <v>64</v>
      </c>
      <c r="K14" s="69" t="s">
        <v>532</v>
      </c>
    </row>
    <row r="15" spans="1:11" s="18" customFormat="1" ht="15.75" customHeight="1">
      <c r="A15" s="109"/>
      <c r="B15" s="102"/>
      <c r="C15" s="103"/>
      <c r="D15" s="103"/>
      <c r="E15" s="103"/>
      <c r="F15" s="104"/>
      <c r="G15" s="103"/>
      <c r="H15" s="105"/>
      <c r="I15" s="106"/>
      <c r="J15" s="107"/>
      <c r="K15" s="106"/>
    </row>
    <row r="16" spans="1:11" s="18" customFormat="1" ht="15.75" customHeight="1">
      <c r="A16" s="102"/>
      <c r="B16" s="102"/>
      <c r="C16" s="103"/>
      <c r="D16" s="103"/>
      <c r="E16" s="103"/>
      <c r="F16" s="104"/>
      <c r="G16" s="103"/>
      <c r="H16" s="105"/>
      <c r="I16" s="106"/>
      <c r="J16" s="107"/>
      <c r="K16" s="106"/>
    </row>
    <row r="17" spans="1:11" ht="18">
      <c r="A17" s="49" t="s">
        <v>994</v>
      </c>
      <c r="D17" s="18"/>
      <c r="E17" s="18"/>
      <c r="I17" s="139" t="s">
        <v>960</v>
      </c>
      <c r="J17" s="139"/>
      <c r="K17" s="139"/>
    </row>
    <row r="18" spans="1:11" s="11" customFormat="1" ht="18">
      <c r="A18"/>
      <c r="B18"/>
      <c r="C18" s="18"/>
      <c r="D18" s="18"/>
      <c r="E18" s="18"/>
      <c r="F18" s="19"/>
      <c r="G18" s="19"/>
      <c r="I18" s="140" t="s">
        <v>318</v>
      </c>
      <c r="J18" s="140"/>
      <c r="K18" s="140"/>
    </row>
    <row r="19" spans="1:11" s="11" customFormat="1" ht="18">
      <c r="A19"/>
      <c r="B19"/>
      <c r="C19" s="18"/>
      <c r="D19" s="18"/>
      <c r="E19" s="18"/>
      <c r="F19" s="19"/>
      <c r="G19" s="19"/>
      <c r="I19" s="136"/>
      <c r="J19" s="136"/>
      <c r="K19" s="136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</sheetData>
  <mergeCells count="7">
    <mergeCell ref="I19:K19"/>
    <mergeCell ref="A1:K2"/>
    <mergeCell ref="A3:K3"/>
    <mergeCell ref="A4:K4"/>
    <mergeCell ref="A5:K5"/>
    <mergeCell ref="I17:K17"/>
    <mergeCell ref="I18:K18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6"/>
  <sheetViews>
    <sheetView zoomScale="110" zoomScaleNormal="110" workbookViewId="0">
      <selection activeCell="K8" sqref="K8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960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989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116" t="s">
        <v>781</v>
      </c>
      <c r="B7" s="116" t="s">
        <v>782</v>
      </c>
      <c r="C7" s="23">
        <v>5</v>
      </c>
      <c r="D7" s="23">
        <v>3</v>
      </c>
      <c r="E7" s="23"/>
      <c r="F7" s="117">
        <v>6</v>
      </c>
      <c r="G7" s="23">
        <v>14</v>
      </c>
      <c r="H7" s="80">
        <f t="shared" ref="H7:H12" si="0">+G7+F7+E7+D7+C7</f>
        <v>28</v>
      </c>
      <c r="I7" s="69">
        <v>24</v>
      </c>
      <c r="J7" s="85">
        <f t="shared" ref="J7:J12" si="1">+I7+H7</f>
        <v>52</v>
      </c>
      <c r="K7" s="69" t="s">
        <v>534</v>
      </c>
    </row>
    <row r="8" spans="1:11" s="18" customFormat="1" ht="15.75" customHeight="1">
      <c r="A8" s="116" t="s">
        <v>981</v>
      </c>
      <c r="B8" s="116" t="s">
        <v>980</v>
      </c>
      <c r="C8" s="23">
        <v>5</v>
      </c>
      <c r="D8" s="23">
        <v>10</v>
      </c>
      <c r="E8" s="23"/>
      <c r="F8" s="117">
        <v>6</v>
      </c>
      <c r="G8" s="23">
        <v>12</v>
      </c>
      <c r="H8" s="80">
        <f t="shared" si="0"/>
        <v>33</v>
      </c>
      <c r="I8" s="69" t="s">
        <v>530</v>
      </c>
      <c r="J8" s="85" t="s">
        <v>530</v>
      </c>
      <c r="K8" s="69" t="s">
        <v>531</v>
      </c>
    </row>
    <row r="9" spans="1:11" s="18" customFormat="1" ht="15.75" customHeight="1">
      <c r="A9" s="116" t="s">
        <v>192</v>
      </c>
      <c r="B9" s="116" t="s">
        <v>193</v>
      </c>
      <c r="C9" s="23">
        <v>5</v>
      </c>
      <c r="D9" s="23">
        <v>3</v>
      </c>
      <c r="E9" s="23"/>
      <c r="F9" s="117">
        <v>6</v>
      </c>
      <c r="G9" s="23">
        <v>15</v>
      </c>
      <c r="H9" s="80">
        <f t="shared" si="0"/>
        <v>29</v>
      </c>
      <c r="I9" s="69">
        <v>33</v>
      </c>
      <c r="J9" s="85">
        <f t="shared" si="1"/>
        <v>62</v>
      </c>
      <c r="K9" s="69" t="s">
        <v>532</v>
      </c>
    </row>
    <row r="10" spans="1:11" s="18" customFormat="1" ht="15.75" customHeight="1">
      <c r="A10" s="116" t="s">
        <v>891</v>
      </c>
      <c r="B10" s="116" t="s">
        <v>890</v>
      </c>
      <c r="C10" s="23">
        <v>5</v>
      </c>
      <c r="D10" s="23">
        <v>6</v>
      </c>
      <c r="E10" s="23"/>
      <c r="F10" s="117">
        <v>6</v>
      </c>
      <c r="G10" s="23">
        <v>11</v>
      </c>
      <c r="H10" s="80">
        <f t="shared" si="0"/>
        <v>28</v>
      </c>
      <c r="I10" s="69">
        <v>26</v>
      </c>
      <c r="J10" s="85">
        <f t="shared" si="1"/>
        <v>54</v>
      </c>
      <c r="K10" s="69" t="s">
        <v>534</v>
      </c>
    </row>
    <row r="11" spans="1:11" s="18" customFormat="1" ht="15.75" customHeight="1">
      <c r="A11" s="116" t="s">
        <v>362</v>
      </c>
      <c r="B11" s="116" t="s">
        <v>363</v>
      </c>
      <c r="C11" s="23">
        <v>5</v>
      </c>
      <c r="D11" s="23">
        <v>3</v>
      </c>
      <c r="E11" s="23"/>
      <c r="F11" s="117">
        <v>6</v>
      </c>
      <c r="G11" s="23">
        <v>15</v>
      </c>
      <c r="H11" s="80">
        <f t="shared" si="0"/>
        <v>29</v>
      </c>
      <c r="I11" s="69">
        <v>29</v>
      </c>
      <c r="J11" s="85">
        <f t="shared" si="1"/>
        <v>58</v>
      </c>
      <c r="K11" s="69" t="s">
        <v>534</v>
      </c>
    </row>
    <row r="12" spans="1:11" s="18" customFormat="1" ht="15.75" customHeight="1">
      <c r="A12" s="116" t="s">
        <v>338</v>
      </c>
      <c r="B12" s="116" t="s">
        <v>339</v>
      </c>
      <c r="C12" s="23"/>
      <c r="D12" s="23">
        <v>3</v>
      </c>
      <c r="E12" s="23"/>
      <c r="F12" s="117">
        <v>6</v>
      </c>
      <c r="G12" s="23">
        <v>19</v>
      </c>
      <c r="H12" s="80">
        <f t="shared" si="0"/>
        <v>28</v>
      </c>
      <c r="I12" s="69">
        <v>27</v>
      </c>
      <c r="J12" s="85">
        <f t="shared" si="1"/>
        <v>55</v>
      </c>
      <c r="K12" s="69" t="s">
        <v>534</v>
      </c>
    </row>
    <row r="13" spans="1:11" s="18" customFormat="1" ht="15.75" customHeight="1">
      <c r="A13" s="109"/>
      <c r="B13" s="102"/>
      <c r="C13" s="103"/>
      <c r="D13" s="103"/>
      <c r="E13" s="103"/>
      <c r="F13" s="104"/>
      <c r="G13" s="103"/>
      <c r="H13" s="105"/>
      <c r="I13" s="106"/>
      <c r="J13" s="107"/>
      <c r="K13" s="106"/>
    </row>
    <row r="14" spans="1:11" s="18" customFormat="1" ht="15.75" customHeight="1">
      <c r="A14" s="102"/>
      <c r="B14" s="102"/>
      <c r="C14" s="103"/>
      <c r="D14" s="103"/>
      <c r="E14" s="103"/>
      <c r="F14" s="104"/>
      <c r="G14" s="103"/>
      <c r="H14" s="105"/>
      <c r="I14" s="106"/>
      <c r="J14" s="107"/>
      <c r="K14" s="106"/>
    </row>
    <row r="15" spans="1:11" ht="18">
      <c r="A15" s="49" t="s">
        <v>990</v>
      </c>
      <c r="D15" s="18"/>
      <c r="E15" s="18"/>
      <c r="I15" s="139" t="s">
        <v>960</v>
      </c>
      <c r="J15" s="139"/>
      <c r="K15" s="139"/>
    </row>
    <row r="16" spans="1:11" s="11" customFormat="1" ht="18">
      <c r="A16"/>
      <c r="B16"/>
      <c r="C16" s="18"/>
      <c r="D16" s="18"/>
      <c r="E16" s="18"/>
      <c r="F16" s="19"/>
      <c r="G16" s="19"/>
      <c r="I16" s="140" t="s">
        <v>318</v>
      </c>
      <c r="J16" s="140"/>
      <c r="K16" s="140"/>
    </row>
    <row r="17" spans="1:11" s="11" customFormat="1" ht="18">
      <c r="A17"/>
      <c r="B17"/>
      <c r="C17" s="18"/>
      <c r="D17" s="18"/>
      <c r="E17" s="18"/>
      <c r="F17" s="19"/>
      <c r="G17" s="19"/>
      <c r="I17" s="136"/>
      <c r="J17" s="136"/>
      <c r="K17" s="136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</sheetData>
  <mergeCells count="7">
    <mergeCell ref="I17:K17"/>
    <mergeCell ref="A1:K2"/>
    <mergeCell ref="A3:K3"/>
    <mergeCell ref="A4:K4"/>
    <mergeCell ref="A5:K5"/>
    <mergeCell ref="I15:K15"/>
    <mergeCell ref="I16:K16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04"/>
  <sheetViews>
    <sheetView zoomScale="110" zoomScaleNormal="110" workbookViewId="0">
      <selection activeCell="B18" sqref="B18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4" t="s">
        <v>960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3.25">
      <c r="A4" s="134" t="s">
        <v>984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116" t="s">
        <v>948</v>
      </c>
      <c r="B7" s="116" t="s">
        <v>947</v>
      </c>
      <c r="C7" s="23">
        <v>5</v>
      </c>
      <c r="D7" s="23">
        <v>5</v>
      </c>
      <c r="E7" s="23"/>
      <c r="F7" s="117">
        <v>6</v>
      </c>
      <c r="G7" s="23">
        <v>17</v>
      </c>
      <c r="H7" s="80">
        <f t="shared" ref="H7:H14" si="0">+G7+F7+E7+D7+C7</f>
        <v>33</v>
      </c>
      <c r="I7" s="69">
        <v>32</v>
      </c>
      <c r="J7" s="85">
        <f>+I7+H7</f>
        <v>65</v>
      </c>
      <c r="K7" s="69" t="s">
        <v>532</v>
      </c>
    </row>
    <row r="8" spans="1:11" s="18" customFormat="1" ht="15.75" customHeight="1">
      <c r="A8" s="116" t="s">
        <v>981</v>
      </c>
      <c r="B8" s="116" t="s">
        <v>980</v>
      </c>
      <c r="C8" s="23">
        <v>5</v>
      </c>
      <c r="D8" s="23">
        <v>10</v>
      </c>
      <c r="E8" s="23"/>
      <c r="F8" s="117">
        <v>6</v>
      </c>
      <c r="G8" s="23">
        <v>12</v>
      </c>
      <c r="H8" s="80">
        <f t="shared" si="0"/>
        <v>33</v>
      </c>
      <c r="I8" s="69" t="s">
        <v>530</v>
      </c>
      <c r="J8" s="85" t="s">
        <v>530</v>
      </c>
      <c r="K8" s="69" t="s">
        <v>531</v>
      </c>
    </row>
    <row r="9" spans="1:11" s="18" customFormat="1" ht="15.75" customHeight="1">
      <c r="A9" s="116" t="s">
        <v>987</v>
      </c>
      <c r="B9" s="116" t="s">
        <v>986</v>
      </c>
      <c r="C9" s="23">
        <v>5</v>
      </c>
      <c r="D9" s="23">
        <v>4</v>
      </c>
      <c r="E9" s="23"/>
      <c r="F9" s="117">
        <v>8</v>
      </c>
      <c r="G9" s="23">
        <v>11</v>
      </c>
      <c r="H9" s="80">
        <f t="shared" si="0"/>
        <v>28</v>
      </c>
      <c r="I9" s="69">
        <v>29</v>
      </c>
      <c r="J9" s="85">
        <f t="shared" ref="J9:J19" si="1">+I9+H9</f>
        <v>57</v>
      </c>
      <c r="K9" s="69" t="s">
        <v>534</v>
      </c>
    </row>
    <row r="10" spans="1:11" s="18" customFormat="1" ht="15.75" customHeight="1">
      <c r="A10" s="116" t="s">
        <v>973</v>
      </c>
      <c r="B10" s="116" t="s">
        <v>972</v>
      </c>
      <c r="C10" s="23">
        <v>5</v>
      </c>
      <c r="D10" s="23">
        <v>4</v>
      </c>
      <c r="E10" s="23"/>
      <c r="F10" s="117">
        <v>8</v>
      </c>
      <c r="G10" s="23">
        <v>11</v>
      </c>
      <c r="H10" s="80">
        <f t="shared" si="0"/>
        <v>28</v>
      </c>
      <c r="I10" s="69">
        <v>34</v>
      </c>
      <c r="J10" s="85">
        <f t="shared" si="1"/>
        <v>62</v>
      </c>
      <c r="K10" s="69" t="s">
        <v>532</v>
      </c>
    </row>
    <row r="11" spans="1:11" s="18" customFormat="1" ht="15.75" customHeight="1">
      <c r="A11" s="116" t="s">
        <v>192</v>
      </c>
      <c r="B11" s="116" t="s">
        <v>193</v>
      </c>
      <c r="C11" s="23">
        <v>5</v>
      </c>
      <c r="D11" s="23">
        <v>3</v>
      </c>
      <c r="E11" s="23"/>
      <c r="F11" s="117">
        <v>6</v>
      </c>
      <c r="G11" s="23">
        <v>15</v>
      </c>
      <c r="H11" s="80">
        <f t="shared" si="0"/>
        <v>29</v>
      </c>
      <c r="I11" s="69" t="s">
        <v>530</v>
      </c>
      <c r="J11" s="85" t="s">
        <v>530</v>
      </c>
      <c r="K11" s="69" t="s">
        <v>531</v>
      </c>
    </row>
    <row r="12" spans="1:11" s="18" customFormat="1" ht="15.75" customHeight="1">
      <c r="A12" s="116" t="s">
        <v>170</v>
      </c>
      <c r="B12" s="116" t="s">
        <v>171</v>
      </c>
      <c r="C12" s="23">
        <v>5</v>
      </c>
      <c r="D12" s="23">
        <v>3</v>
      </c>
      <c r="E12" s="23"/>
      <c r="F12" s="117">
        <v>7</v>
      </c>
      <c r="G12" s="23">
        <v>13</v>
      </c>
      <c r="H12" s="80">
        <f t="shared" si="0"/>
        <v>28</v>
      </c>
      <c r="I12" s="69">
        <v>33</v>
      </c>
      <c r="J12" s="85">
        <f t="shared" si="1"/>
        <v>61</v>
      </c>
      <c r="K12" s="69" t="s">
        <v>532</v>
      </c>
    </row>
    <row r="13" spans="1:11" s="18" customFormat="1" ht="15.75" customHeight="1">
      <c r="A13" s="116" t="s">
        <v>983</v>
      </c>
      <c r="B13" s="116" t="s">
        <v>982</v>
      </c>
      <c r="C13" s="23">
        <v>5</v>
      </c>
      <c r="D13" s="23">
        <v>2</v>
      </c>
      <c r="E13" s="23"/>
      <c r="F13" s="117">
        <v>7</v>
      </c>
      <c r="G13" s="23">
        <v>14</v>
      </c>
      <c r="H13" s="80">
        <f t="shared" si="0"/>
        <v>28</v>
      </c>
      <c r="I13" s="69">
        <v>38</v>
      </c>
      <c r="J13" s="85">
        <f t="shared" si="1"/>
        <v>66</v>
      </c>
      <c r="K13" s="69" t="s">
        <v>532</v>
      </c>
    </row>
    <row r="14" spans="1:11" s="18" customFormat="1" ht="15.75" customHeight="1">
      <c r="A14" s="116" t="s">
        <v>979</v>
      </c>
      <c r="B14" s="116" t="s">
        <v>978</v>
      </c>
      <c r="C14" s="23">
        <v>5</v>
      </c>
      <c r="D14" s="23">
        <v>6</v>
      </c>
      <c r="E14" s="23"/>
      <c r="F14" s="117">
        <v>8</v>
      </c>
      <c r="G14" s="23">
        <v>16</v>
      </c>
      <c r="H14" s="80">
        <f t="shared" si="0"/>
        <v>35</v>
      </c>
      <c r="I14" s="69">
        <v>38</v>
      </c>
      <c r="J14" s="85">
        <f t="shared" si="1"/>
        <v>73</v>
      </c>
      <c r="K14" s="69" t="s">
        <v>533</v>
      </c>
    </row>
    <row r="15" spans="1:11" s="18" customFormat="1" ht="15.75" customHeight="1">
      <c r="A15" s="116" t="s">
        <v>891</v>
      </c>
      <c r="B15" s="116" t="s">
        <v>890</v>
      </c>
      <c r="C15" s="23">
        <v>5</v>
      </c>
      <c r="D15" s="23"/>
      <c r="E15" s="23"/>
      <c r="F15" s="117">
        <v>6</v>
      </c>
      <c r="G15" s="23">
        <v>11</v>
      </c>
      <c r="H15" s="108">
        <f>+G15+F15+E15+D15+C15</f>
        <v>22</v>
      </c>
      <c r="I15" s="69" t="s">
        <v>530</v>
      </c>
      <c r="J15" s="85" t="s">
        <v>530</v>
      </c>
      <c r="K15" s="69" t="s">
        <v>531</v>
      </c>
    </row>
    <row r="16" spans="1:11" s="18" customFormat="1" ht="15.75" customHeight="1">
      <c r="A16" s="116" t="s">
        <v>895</v>
      </c>
      <c r="B16" s="116" t="s">
        <v>896</v>
      </c>
      <c r="C16" s="23">
        <v>5</v>
      </c>
      <c r="D16" s="23">
        <v>4</v>
      </c>
      <c r="E16" s="23">
        <v>7</v>
      </c>
      <c r="F16" s="117">
        <v>6</v>
      </c>
      <c r="G16" s="23">
        <v>11</v>
      </c>
      <c r="H16" s="80">
        <f>+G16+F16+E16+D16+C16</f>
        <v>33</v>
      </c>
      <c r="I16" s="69">
        <v>39</v>
      </c>
      <c r="J16" s="85">
        <f t="shared" si="1"/>
        <v>72</v>
      </c>
      <c r="K16" s="69" t="s">
        <v>533</v>
      </c>
    </row>
    <row r="17" spans="1:11" s="18" customFormat="1" ht="15.75" customHeight="1">
      <c r="A17" s="116" t="s">
        <v>362</v>
      </c>
      <c r="B17" s="116" t="s">
        <v>363</v>
      </c>
      <c r="C17" s="23">
        <v>5</v>
      </c>
      <c r="D17" s="23">
        <v>3</v>
      </c>
      <c r="E17" s="23"/>
      <c r="F17" s="117">
        <v>6</v>
      </c>
      <c r="G17" s="23">
        <v>15</v>
      </c>
      <c r="H17" s="80">
        <f>+G17+F17+E17+D17+C17</f>
        <v>29</v>
      </c>
      <c r="I17" s="69" t="s">
        <v>530</v>
      </c>
      <c r="J17" s="85" t="s">
        <v>530</v>
      </c>
      <c r="K17" s="69" t="s">
        <v>531</v>
      </c>
    </row>
    <row r="18" spans="1:11" s="18" customFormat="1" ht="15.75" customHeight="1">
      <c r="A18" s="116" t="s">
        <v>965</v>
      </c>
      <c r="B18" s="116" t="s">
        <v>964</v>
      </c>
      <c r="C18" s="23">
        <v>5</v>
      </c>
      <c r="D18" s="23">
        <v>3</v>
      </c>
      <c r="E18" s="23">
        <v>7</v>
      </c>
      <c r="F18" s="117">
        <v>8</v>
      </c>
      <c r="G18" s="23">
        <v>16</v>
      </c>
      <c r="H18" s="80">
        <f>+G18+F18+E18+D18+C18</f>
        <v>39</v>
      </c>
      <c r="I18" s="69">
        <v>23</v>
      </c>
      <c r="J18" s="85">
        <f t="shared" si="1"/>
        <v>62</v>
      </c>
      <c r="K18" s="69" t="s">
        <v>532</v>
      </c>
    </row>
    <row r="19" spans="1:11" s="18" customFormat="1" ht="15.75" customHeight="1">
      <c r="A19" s="116" t="s">
        <v>354</v>
      </c>
      <c r="B19" s="116" t="s">
        <v>355</v>
      </c>
      <c r="C19" s="23">
        <v>5</v>
      </c>
      <c r="D19" s="23">
        <v>5</v>
      </c>
      <c r="E19" s="23"/>
      <c r="F19" s="117">
        <v>10</v>
      </c>
      <c r="G19" s="23">
        <v>12</v>
      </c>
      <c r="H19" s="80">
        <f>+G19+F19+E19+D19+C19</f>
        <v>32</v>
      </c>
      <c r="I19" s="69">
        <v>34</v>
      </c>
      <c r="J19" s="85">
        <f t="shared" si="1"/>
        <v>66</v>
      </c>
      <c r="K19" s="69" t="s">
        <v>532</v>
      </c>
    </row>
    <row r="20" spans="1:11" s="18" customFormat="1" ht="15.75" customHeight="1">
      <c r="A20" s="102"/>
      <c r="B20" s="102"/>
      <c r="C20" s="103"/>
      <c r="D20" s="103"/>
      <c r="E20" s="103"/>
      <c r="F20" s="104"/>
      <c r="G20" s="103"/>
      <c r="H20" s="105"/>
      <c r="I20" s="106"/>
      <c r="J20" s="106"/>
      <c r="K20" s="106"/>
    </row>
    <row r="21" spans="1:11" s="18" customFormat="1" ht="15.75" customHeight="1">
      <c r="A21" s="109"/>
      <c r="B21" s="102"/>
      <c r="C21" s="103"/>
      <c r="D21" s="103"/>
      <c r="E21" s="103"/>
      <c r="F21" s="104"/>
      <c r="G21" s="103"/>
      <c r="H21" s="105"/>
      <c r="I21" s="106"/>
      <c r="J21" s="107"/>
      <c r="K21" s="106"/>
    </row>
    <row r="22" spans="1:11" s="18" customFormat="1" ht="15.75" customHeight="1">
      <c r="A22" s="102"/>
      <c r="B22" s="102"/>
      <c r="C22" s="103"/>
      <c r="D22" s="103"/>
      <c r="E22" s="103"/>
      <c r="F22" s="104"/>
      <c r="G22" s="103"/>
      <c r="H22" s="105"/>
      <c r="I22" s="106"/>
      <c r="J22" s="107"/>
      <c r="K22" s="106"/>
    </row>
    <row r="23" spans="1:11" ht="18">
      <c r="A23" s="49" t="s">
        <v>985</v>
      </c>
      <c r="D23" s="18"/>
      <c r="E23" s="18"/>
      <c r="I23" s="139" t="s">
        <v>960</v>
      </c>
      <c r="J23" s="139"/>
      <c r="K23" s="139"/>
    </row>
    <row r="24" spans="1:11" s="11" customFormat="1" ht="18">
      <c r="A24"/>
      <c r="B24"/>
      <c r="C24" s="18"/>
      <c r="D24" s="18"/>
      <c r="E24" s="18"/>
      <c r="F24" s="19"/>
      <c r="G24" s="19"/>
      <c r="I24" s="140" t="s">
        <v>318</v>
      </c>
      <c r="J24" s="140"/>
      <c r="K24" s="140"/>
    </row>
    <row r="25" spans="1:11" s="11" customFormat="1" ht="18">
      <c r="A25"/>
      <c r="B25"/>
      <c r="C25" s="18"/>
      <c r="D25" s="18"/>
      <c r="E25" s="18"/>
      <c r="F25" s="19"/>
      <c r="G25" s="19"/>
      <c r="I25" s="136"/>
      <c r="J25" s="136"/>
      <c r="K25" s="136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</sheetData>
  <mergeCells count="7">
    <mergeCell ref="I25:K25"/>
    <mergeCell ref="A1:K2"/>
    <mergeCell ref="A3:K3"/>
    <mergeCell ref="A4:K4"/>
    <mergeCell ref="A5:K5"/>
    <mergeCell ref="I23:K23"/>
    <mergeCell ref="I24:K24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8"/>
  <sheetViews>
    <sheetView topLeftCell="B1" zoomScale="90" zoomScaleNormal="90" workbookViewId="0">
      <selection activeCell="I7" sqref="I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4" t="s">
        <v>960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 ht="23.25">
      <c r="A4" s="134" t="s">
        <v>976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114" t="s">
        <v>971</v>
      </c>
      <c r="B7" s="114" t="s">
        <v>970</v>
      </c>
      <c r="C7" s="88">
        <v>5</v>
      </c>
      <c r="D7" s="88"/>
      <c r="E7" s="88"/>
      <c r="F7" s="89">
        <v>6</v>
      </c>
      <c r="G7" s="88">
        <v>17</v>
      </c>
      <c r="H7" s="80">
        <f>+G7+F7+E7+D7+C7</f>
        <v>28</v>
      </c>
      <c r="I7" s="69">
        <v>23</v>
      </c>
      <c r="J7" s="85">
        <f>+I7+H7</f>
        <v>51</v>
      </c>
      <c r="K7" s="69" t="s">
        <v>534</v>
      </c>
    </row>
    <row r="8" spans="1:12" s="18" customFormat="1" ht="15.75" customHeight="1">
      <c r="A8" s="114" t="s">
        <v>956</v>
      </c>
      <c r="B8" s="114" t="s">
        <v>955</v>
      </c>
      <c r="C8" s="88">
        <v>5</v>
      </c>
      <c r="D8" s="88">
        <v>3</v>
      </c>
      <c r="E8" s="88"/>
      <c r="F8" s="89">
        <v>9</v>
      </c>
      <c r="G8" s="70">
        <v>11</v>
      </c>
      <c r="H8" s="80">
        <f t="shared" ref="H8:H13" si="0">+G8+F8+E8+D8+C8</f>
        <v>28</v>
      </c>
      <c r="I8" s="69">
        <v>29</v>
      </c>
      <c r="J8" s="85">
        <f>+I8+H8</f>
        <v>57</v>
      </c>
      <c r="K8" s="69" t="s">
        <v>534</v>
      </c>
      <c r="L8" s="99"/>
    </row>
    <row r="9" spans="1:12" s="18" customFormat="1" ht="15.75" customHeight="1">
      <c r="A9" s="114" t="s">
        <v>170</v>
      </c>
      <c r="B9" s="114" t="s">
        <v>171</v>
      </c>
      <c r="C9" s="88">
        <v>5</v>
      </c>
      <c r="D9" s="88">
        <v>3</v>
      </c>
      <c r="E9" s="88"/>
      <c r="F9" s="89">
        <v>7</v>
      </c>
      <c r="G9" s="88">
        <v>13</v>
      </c>
      <c r="H9" s="80">
        <f t="shared" si="0"/>
        <v>28</v>
      </c>
      <c r="I9" s="86" t="s">
        <v>940</v>
      </c>
      <c r="J9" s="85" t="s">
        <v>530</v>
      </c>
      <c r="K9" s="69" t="s">
        <v>531</v>
      </c>
    </row>
    <row r="10" spans="1:12" s="18" customFormat="1" ht="15.75" customHeight="1">
      <c r="A10" s="115" t="s">
        <v>891</v>
      </c>
      <c r="B10" s="115" t="s">
        <v>890</v>
      </c>
      <c r="C10" s="88">
        <v>5</v>
      </c>
      <c r="D10" s="88"/>
      <c r="E10" s="88"/>
      <c r="F10" s="89">
        <v>6</v>
      </c>
      <c r="G10" s="88">
        <v>11</v>
      </c>
      <c r="H10" s="80">
        <f t="shared" si="0"/>
        <v>22</v>
      </c>
      <c r="I10" s="86" t="s">
        <v>940</v>
      </c>
      <c r="J10" s="85" t="s">
        <v>530</v>
      </c>
      <c r="K10" s="69" t="s">
        <v>531</v>
      </c>
    </row>
    <row r="11" spans="1:12" s="18" customFormat="1" ht="15.75" customHeight="1">
      <c r="A11" s="114" t="s">
        <v>362</v>
      </c>
      <c r="B11" s="114" t="s">
        <v>363</v>
      </c>
      <c r="C11" s="88">
        <v>5</v>
      </c>
      <c r="D11" s="88">
        <v>3</v>
      </c>
      <c r="E11" s="88"/>
      <c r="F11" s="89">
        <v>6</v>
      </c>
      <c r="G11" s="88">
        <v>15</v>
      </c>
      <c r="H11" s="80">
        <f t="shared" si="0"/>
        <v>29</v>
      </c>
      <c r="I11" s="86" t="s">
        <v>940</v>
      </c>
      <c r="J11" s="85" t="s">
        <v>530</v>
      </c>
      <c r="K11" s="69" t="s">
        <v>531</v>
      </c>
    </row>
    <row r="12" spans="1:12" s="18" customFormat="1" ht="15.75" customHeight="1">
      <c r="A12" s="114" t="s">
        <v>965</v>
      </c>
      <c r="B12" s="114" t="s">
        <v>964</v>
      </c>
      <c r="C12" s="88">
        <v>5</v>
      </c>
      <c r="D12" s="88">
        <v>3</v>
      </c>
      <c r="E12" s="88">
        <v>7</v>
      </c>
      <c r="F12" s="89">
        <v>8</v>
      </c>
      <c r="G12" s="88">
        <v>16</v>
      </c>
      <c r="H12" s="80">
        <f t="shared" si="0"/>
        <v>39</v>
      </c>
      <c r="I12" s="86" t="s">
        <v>940</v>
      </c>
      <c r="J12" s="85" t="s">
        <v>530</v>
      </c>
      <c r="K12" s="69" t="s">
        <v>531</v>
      </c>
    </row>
    <row r="13" spans="1:12" s="18" customFormat="1" ht="15.75" customHeight="1">
      <c r="A13" s="114" t="s">
        <v>330</v>
      </c>
      <c r="B13" s="114" t="s">
        <v>331</v>
      </c>
      <c r="C13" s="88">
        <v>5</v>
      </c>
      <c r="D13" s="88">
        <v>10</v>
      </c>
      <c r="E13" s="88">
        <v>10</v>
      </c>
      <c r="F13" s="89">
        <v>7</v>
      </c>
      <c r="G13" s="88">
        <v>14</v>
      </c>
      <c r="H13" s="80">
        <f t="shared" si="0"/>
        <v>46</v>
      </c>
      <c r="I13" s="69">
        <v>45</v>
      </c>
      <c r="J13" s="85">
        <f>+I13+H13</f>
        <v>91</v>
      </c>
      <c r="K13" s="69" t="s">
        <v>529</v>
      </c>
    </row>
    <row r="14" spans="1:12" s="18" customFormat="1" ht="15.75" customHeight="1">
      <c r="A14" s="102"/>
      <c r="B14" s="102"/>
      <c r="C14" s="103"/>
      <c r="D14" s="103"/>
      <c r="E14" s="103"/>
      <c r="F14" s="104"/>
      <c r="G14" s="103"/>
      <c r="H14" s="105"/>
      <c r="I14" s="106"/>
      <c r="J14" s="106"/>
      <c r="K14" s="106"/>
    </row>
    <row r="15" spans="1:12" s="18" customFormat="1" ht="15.75" customHeight="1">
      <c r="A15" s="109"/>
      <c r="B15" s="102"/>
      <c r="C15" s="103"/>
      <c r="D15" s="103"/>
      <c r="E15" s="103"/>
      <c r="F15" s="104"/>
      <c r="G15" s="103"/>
      <c r="H15" s="105"/>
      <c r="I15" s="106"/>
      <c r="J15" s="107"/>
      <c r="K15" s="106"/>
    </row>
    <row r="16" spans="1:12" s="18" customFormat="1" ht="15.75" customHeight="1">
      <c r="A16" s="102"/>
      <c r="B16" s="102"/>
      <c r="C16" s="103"/>
      <c r="D16" s="103"/>
      <c r="E16" s="103"/>
      <c r="F16" s="104"/>
      <c r="G16" s="103"/>
      <c r="H16" s="105"/>
      <c r="I16" s="106"/>
      <c r="J16" s="107"/>
      <c r="K16" s="106"/>
    </row>
    <row r="17" spans="1:11" ht="18">
      <c r="A17" s="49" t="s">
        <v>977</v>
      </c>
      <c r="D17" s="18"/>
      <c r="E17" s="18"/>
      <c r="I17" s="139" t="s">
        <v>960</v>
      </c>
      <c r="J17" s="139"/>
      <c r="K17" s="139"/>
    </row>
    <row r="18" spans="1:11" s="11" customFormat="1" ht="18">
      <c r="A18"/>
      <c r="B18"/>
      <c r="C18" s="18"/>
      <c r="D18" s="18"/>
      <c r="E18" s="18"/>
      <c r="F18" s="19"/>
      <c r="G18" s="19"/>
      <c r="I18" s="140" t="s">
        <v>318</v>
      </c>
      <c r="J18" s="140"/>
      <c r="K18" s="140"/>
    </row>
    <row r="19" spans="1:11" s="11" customFormat="1" ht="18">
      <c r="A19"/>
      <c r="B19"/>
      <c r="C19" s="18"/>
      <c r="D19" s="18"/>
      <c r="E19" s="18"/>
      <c r="F19" s="19"/>
      <c r="G19" s="19"/>
      <c r="I19" s="136"/>
      <c r="J19" s="136"/>
      <c r="K19" s="136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</sheetData>
  <mergeCells count="7">
    <mergeCell ref="I19:K19"/>
    <mergeCell ref="A1:K2"/>
    <mergeCell ref="A3:K3"/>
    <mergeCell ref="A4:K4"/>
    <mergeCell ref="A5:K5"/>
    <mergeCell ref="I17:K17"/>
    <mergeCell ref="I18:K18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00"/>
  <sheetViews>
    <sheetView zoomScale="90" zoomScaleNormal="90" workbookViewId="0">
      <selection activeCell="A14" sqref="A14:B14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4" t="s">
        <v>960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 ht="23.25">
      <c r="A4" s="134" t="s">
        <v>959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3" t="s">
        <v>134</v>
      </c>
      <c r="B7" s="3" t="s">
        <v>135</v>
      </c>
      <c r="C7" s="88">
        <v>5</v>
      </c>
      <c r="D7" s="88">
        <v>4</v>
      </c>
      <c r="E7" s="88"/>
      <c r="F7" s="89">
        <v>8</v>
      </c>
      <c r="G7" s="88">
        <v>14</v>
      </c>
      <c r="H7" s="80">
        <f t="shared" ref="H7:H15" si="0">+G7+F7+E7+D7+C7</f>
        <v>31</v>
      </c>
      <c r="I7" s="69">
        <v>23</v>
      </c>
      <c r="J7" s="85">
        <f t="shared" ref="J7:J15" si="1">+I7+H7</f>
        <v>54</v>
      </c>
      <c r="K7" s="69" t="s">
        <v>534</v>
      </c>
    </row>
    <row r="8" spans="1:12" s="18" customFormat="1" ht="15.75" customHeight="1">
      <c r="A8" s="79" t="s">
        <v>962</v>
      </c>
      <c r="B8" s="79" t="s">
        <v>963</v>
      </c>
      <c r="C8" s="88">
        <v>5</v>
      </c>
      <c r="D8" s="88">
        <v>6</v>
      </c>
      <c r="E8" s="88"/>
      <c r="F8" s="89">
        <v>6</v>
      </c>
      <c r="G8" s="70">
        <v>11</v>
      </c>
      <c r="H8" s="80">
        <f t="shared" si="0"/>
        <v>28</v>
      </c>
      <c r="I8" s="69">
        <v>24</v>
      </c>
      <c r="J8" s="85">
        <f t="shared" si="1"/>
        <v>52</v>
      </c>
      <c r="K8" s="69" t="s">
        <v>534</v>
      </c>
      <c r="L8" s="99"/>
    </row>
    <row r="9" spans="1:12" s="18" customFormat="1" ht="15.75" customHeight="1">
      <c r="A9" s="79" t="s">
        <v>946</v>
      </c>
      <c r="B9" s="79" t="s">
        <v>945</v>
      </c>
      <c r="C9" s="88">
        <v>5</v>
      </c>
      <c r="D9" s="88">
        <v>4</v>
      </c>
      <c r="E9" s="88"/>
      <c r="F9" s="89">
        <v>6</v>
      </c>
      <c r="G9" s="88">
        <v>17</v>
      </c>
      <c r="H9" s="80">
        <f t="shared" si="0"/>
        <v>32</v>
      </c>
      <c r="I9" s="69">
        <v>30</v>
      </c>
      <c r="J9" s="85">
        <f t="shared" si="1"/>
        <v>62</v>
      </c>
      <c r="K9" s="69" t="s">
        <v>532</v>
      </c>
    </row>
    <row r="10" spans="1:12" s="18" customFormat="1" ht="15.75" customHeight="1">
      <c r="A10" s="71" t="s">
        <v>917</v>
      </c>
      <c r="B10" s="71" t="s">
        <v>916</v>
      </c>
      <c r="C10" s="88"/>
      <c r="D10" s="88">
        <v>3</v>
      </c>
      <c r="E10" s="88"/>
      <c r="F10" s="89">
        <v>6</v>
      </c>
      <c r="G10" s="88">
        <v>19</v>
      </c>
      <c r="H10" s="80">
        <f t="shared" si="0"/>
        <v>28</v>
      </c>
      <c r="I10" s="69">
        <v>24</v>
      </c>
      <c r="J10" s="85">
        <f t="shared" si="1"/>
        <v>52</v>
      </c>
      <c r="K10" s="69" t="s">
        <v>534</v>
      </c>
    </row>
    <row r="11" spans="1:12" s="18" customFormat="1" ht="15.75" customHeight="1">
      <c r="A11" s="93" t="s">
        <v>956</v>
      </c>
      <c r="B11" s="93" t="s">
        <v>955</v>
      </c>
      <c r="C11" s="88">
        <v>5</v>
      </c>
      <c r="D11" s="88">
        <v>3</v>
      </c>
      <c r="E11" s="88"/>
      <c r="F11" s="89">
        <v>9</v>
      </c>
      <c r="G11" s="88">
        <v>11</v>
      </c>
      <c r="H11" s="80">
        <f t="shared" si="0"/>
        <v>28</v>
      </c>
      <c r="I11" s="111">
        <v>9</v>
      </c>
      <c r="J11" s="85" t="s">
        <v>530</v>
      </c>
      <c r="K11" s="69" t="s">
        <v>531</v>
      </c>
    </row>
    <row r="12" spans="1:12" s="18" customFormat="1" ht="15.75" customHeight="1">
      <c r="A12" s="3" t="s">
        <v>953</v>
      </c>
      <c r="B12" s="3" t="s">
        <v>954</v>
      </c>
      <c r="C12" s="88">
        <v>5</v>
      </c>
      <c r="D12" s="88">
        <v>6</v>
      </c>
      <c r="E12" s="88"/>
      <c r="F12" s="89">
        <v>6</v>
      </c>
      <c r="G12" s="88">
        <v>13</v>
      </c>
      <c r="H12" s="80">
        <f t="shared" si="0"/>
        <v>30</v>
      </c>
      <c r="I12" s="69">
        <v>36</v>
      </c>
      <c r="J12" s="85">
        <f t="shared" si="1"/>
        <v>66</v>
      </c>
      <c r="K12" s="69" t="s">
        <v>532</v>
      </c>
    </row>
    <row r="13" spans="1:12" s="18" customFormat="1" ht="15.75" customHeight="1">
      <c r="A13" s="113" t="s">
        <v>291</v>
      </c>
      <c r="B13" s="79" t="s">
        <v>290</v>
      </c>
      <c r="C13" s="88">
        <v>5</v>
      </c>
      <c r="D13" s="88"/>
      <c r="E13" s="88"/>
      <c r="F13" s="89">
        <v>6</v>
      </c>
      <c r="G13" s="88">
        <v>20</v>
      </c>
      <c r="H13" s="80">
        <f t="shared" si="0"/>
        <v>31</v>
      </c>
      <c r="I13" s="69">
        <v>34</v>
      </c>
      <c r="J13" s="85">
        <f t="shared" si="1"/>
        <v>65</v>
      </c>
      <c r="K13" s="69" t="s">
        <v>532</v>
      </c>
    </row>
    <row r="14" spans="1:12" s="18" customFormat="1" ht="15.75" customHeight="1">
      <c r="A14" s="79" t="s">
        <v>895</v>
      </c>
      <c r="B14" s="79" t="s">
        <v>896</v>
      </c>
      <c r="C14" s="88">
        <v>5</v>
      </c>
      <c r="D14" s="88">
        <v>4</v>
      </c>
      <c r="E14" s="88">
        <v>7</v>
      </c>
      <c r="F14" s="89">
        <v>6</v>
      </c>
      <c r="G14" s="88">
        <v>11</v>
      </c>
      <c r="H14" s="80">
        <f t="shared" si="0"/>
        <v>33</v>
      </c>
      <c r="I14" s="86">
        <v>0</v>
      </c>
      <c r="J14" s="85" t="s">
        <v>530</v>
      </c>
      <c r="K14" s="69" t="s">
        <v>531</v>
      </c>
    </row>
    <row r="15" spans="1:12" s="18" customFormat="1" ht="15.75" customHeight="1">
      <c r="A15" s="3" t="s">
        <v>927</v>
      </c>
      <c r="B15" s="3" t="s">
        <v>926</v>
      </c>
      <c r="C15" s="88">
        <v>5</v>
      </c>
      <c r="D15" s="88">
        <v>6</v>
      </c>
      <c r="E15" s="88"/>
      <c r="F15" s="89">
        <v>7</v>
      </c>
      <c r="G15" s="88">
        <v>13</v>
      </c>
      <c r="H15" s="80">
        <f t="shared" si="0"/>
        <v>31</v>
      </c>
      <c r="I15" s="69">
        <v>23</v>
      </c>
      <c r="J15" s="85">
        <f t="shared" si="1"/>
        <v>54</v>
      </c>
      <c r="K15" s="69" t="s">
        <v>534</v>
      </c>
    </row>
    <row r="16" spans="1:12" s="18" customFormat="1" ht="15.75" customHeight="1">
      <c r="A16" s="102"/>
      <c r="B16" s="102"/>
      <c r="C16" s="103"/>
      <c r="D16" s="103"/>
      <c r="E16" s="103"/>
      <c r="F16" s="104"/>
      <c r="G16" s="103"/>
      <c r="H16" s="105"/>
      <c r="I16" s="106"/>
      <c r="J16" s="106"/>
      <c r="K16" s="106"/>
    </row>
    <row r="17" spans="1:11" s="18" customFormat="1" ht="15.75" customHeight="1">
      <c r="A17" s="109"/>
      <c r="B17" s="102"/>
      <c r="C17" s="103"/>
      <c r="D17" s="103"/>
      <c r="E17" s="103"/>
      <c r="F17" s="104"/>
      <c r="G17" s="103"/>
      <c r="H17" s="105"/>
      <c r="I17" s="106"/>
      <c r="J17" s="107"/>
      <c r="K17" s="106"/>
    </row>
    <row r="18" spans="1:11" s="18" customFormat="1" ht="15.75" customHeight="1">
      <c r="A18" s="102"/>
      <c r="B18" s="102"/>
      <c r="C18" s="103"/>
      <c r="D18" s="103"/>
      <c r="E18" s="103"/>
      <c r="F18" s="104"/>
      <c r="G18" s="103"/>
      <c r="H18" s="105"/>
      <c r="I18" s="106"/>
      <c r="J18" s="107"/>
      <c r="K18" s="106"/>
    </row>
    <row r="19" spans="1:11" ht="18">
      <c r="A19" s="49" t="s">
        <v>961</v>
      </c>
      <c r="D19" s="18"/>
      <c r="E19" s="18"/>
      <c r="I19" s="139" t="s">
        <v>960</v>
      </c>
      <c r="J19" s="139"/>
      <c r="K19" s="139"/>
    </row>
    <row r="20" spans="1:11" s="11" customFormat="1" ht="18">
      <c r="A20"/>
      <c r="B20"/>
      <c r="C20" s="18"/>
      <c r="D20" s="18"/>
      <c r="E20" s="18"/>
      <c r="F20" s="19"/>
      <c r="G20" s="19"/>
      <c r="I20" s="140" t="s">
        <v>318</v>
      </c>
      <c r="J20" s="140"/>
      <c r="K20" s="140"/>
    </row>
    <row r="21" spans="1:11" s="11" customFormat="1" ht="18">
      <c r="A21"/>
      <c r="B21"/>
      <c r="C21" s="18"/>
      <c r="D21" s="18"/>
      <c r="E21" s="18"/>
      <c r="F21" s="19"/>
      <c r="G21" s="19"/>
      <c r="I21" s="136"/>
      <c r="J21" s="136"/>
      <c r="K21" s="136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</sheetData>
  <mergeCells count="7">
    <mergeCell ref="I21:K21"/>
    <mergeCell ref="A1:K2"/>
    <mergeCell ref="A3:K3"/>
    <mergeCell ref="A4:K4"/>
    <mergeCell ref="A5:K5"/>
    <mergeCell ref="I19:K19"/>
    <mergeCell ref="I20:K20"/>
  </mergeCells>
  <pageMargins left="0.75" right="0.75" top="1" bottom="1" header="0.5" footer="0.5"/>
  <pageSetup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</vt:i4>
      </vt:variant>
    </vt:vector>
  </HeadingPairs>
  <TitlesOfParts>
    <vt:vector size="36" baseType="lpstr">
      <vt:lpstr>Predispitne obaveze</vt:lpstr>
      <vt:lpstr>Ispit 29.05.</vt:lpstr>
      <vt:lpstr>Ispit 20.05.</vt:lpstr>
      <vt:lpstr>Ispit-11.02.</vt:lpstr>
      <vt:lpstr>Ispit-24.12.</vt:lpstr>
      <vt:lpstr>Ispit-5.10.</vt:lpstr>
      <vt:lpstr>Ispit-28.9.</vt:lpstr>
      <vt:lpstr>Ispit-9.9.</vt:lpstr>
      <vt:lpstr>Ispit -28.06.</vt:lpstr>
      <vt:lpstr>Ispit -27.05.</vt:lpstr>
      <vt:lpstr>Ispit - 22.04.</vt:lpstr>
      <vt:lpstr>Ispit - 25.03.</vt:lpstr>
      <vt:lpstr>Ispit - 08.02.</vt:lpstr>
      <vt:lpstr>Ispit -30.11.</vt:lpstr>
      <vt:lpstr>Ispit -19.10.</vt:lpstr>
      <vt:lpstr>Ispit - 3.10.</vt:lpstr>
      <vt:lpstr>Ispit - 18.9.</vt:lpstr>
      <vt:lpstr>Ispit - 10.9.</vt:lpstr>
      <vt:lpstr>Ispit - 18.6.</vt:lpstr>
      <vt:lpstr>Ispit - 14.5.</vt:lpstr>
      <vt:lpstr>Ispit - 17.4.</vt:lpstr>
      <vt:lpstr>Ispit - 13.3.</vt:lpstr>
      <vt:lpstr>Ispit - 30.01.</vt:lpstr>
      <vt:lpstr>Ispit - 27.11.</vt:lpstr>
      <vt:lpstr>Ispit - 7.10.</vt:lpstr>
      <vt:lpstr>Ispit - 26.09.</vt:lpstr>
      <vt:lpstr>Ispit - 06.09.</vt:lpstr>
      <vt:lpstr>Ispit - 22.6.</vt:lpstr>
      <vt:lpstr>Ispit - 10.05.</vt:lpstr>
      <vt:lpstr>Ispit - 05.04.</vt:lpstr>
      <vt:lpstr>Ispit - 09.03.</vt:lpstr>
      <vt:lpstr>Ispit - 11.02.</vt:lpstr>
      <vt:lpstr>'Ispit 20.05.'!Print_Area</vt:lpstr>
      <vt:lpstr>'Ispit 29.05.'!Print_Area</vt:lpstr>
      <vt:lpstr>'Ispit-11.02.'!Print_Area</vt:lpstr>
      <vt:lpstr>'Ispit-24.12.'!Print_Area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Tomašević</dc:creator>
  <cp:lastModifiedBy>Windows7</cp:lastModifiedBy>
  <cp:lastPrinted>2020-05-29T08:19:54Z</cp:lastPrinted>
  <dcterms:created xsi:type="dcterms:W3CDTF">2016-12-01T10:43:09Z</dcterms:created>
  <dcterms:modified xsi:type="dcterms:W3CDTF">2020-05-29T08:22:57Z</dcterms:modified>
</cp:coreProperties>
</file>